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696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E64" i="1" l="1"/>
  <c r="D10" i="1"/>
  <c r="D14" i="1"/>
  <c r="D23" i="1"/>
  <c r="D31" i="1"/>
  <c r="D35" i="1"/>
  <c r="D40" i="1"/>
  <c r="D44" i="1"/>
  <c r="D48" i="1"/>
  <c r="D49" i="1"/>
  <c r="D51" i="1"/>
  <c r="D53" i="1"/>
  <c r="D59" i="1"/>
  <c r="D60" i="1"/>
  <c r="D63" i="1"/>
  <c r="D64" i="1"/>
  <c r="E10" i="1"/>
  <c r="E23" i="1"/>
  <c r="E31" i="1"/>
  <c r="E35" i="1"/>
  <c r="E40" i="1"/>
  <c r="E49" i="1"/>
  <c r="E51" i="1"/>
  <c r="E53" i="1"/>
</calcChain>
</file>

<file path=xl/sharedStrings.xml><?xml version="1.0" encoding="utf-8"?>
<sst xmlns="http://schemas.openxmlformats.org/spreadsheetml/2006/main" count="59" uniqueCount="58">
  <si>
    <t>Asthal Parish Accounts : Year Ended 31 March 2017</t>
  </si>
  <si>
    <t>INCOME &amp; EXPENDITURE ACCOUNT</t>
  </si>
  <si>
    <t>Y/E 31 March 2017 £</t>
  </si>
  <si>
    <t>Y/E 31 March 2016 £</t>
  </si>
  <si>
    <t>INCOME</t>
  </si>
  <si>
    <t>Precept</t>
  </si>
  <si>
    <t>Defib grant</t>
  </si>
  <si>
    <t>Allotment rents</t>
  </si>
  <si>
    <t>Donations to training</t>
  </si>
  <si>
    <t>VAT receipt</t>
  </si>
  <si>
    <t>Total income</t>
  </si>
  <si>
    <t>EXPENDITURE</t>
  </si>
  <si>
    <t>General Administration</t>
  </si>
  <si>
    <t>Clerk's salary (inc PAYE)</t>
  </si>
  <si>
    <t>Clerk's expenses</t>
  </si>
  <si>
    <t>OALC subscription</t>
  </si>
  <si>
    <t>OALC clerk training</t>
  </si>
  <si>
    <t>Local Council insurance</t>
  </si>
  <si>
    <t>Parish Council Websites</t>
  </si>
  <si>
    <t>Friends of Wychwood subscription</t>
  </si>
  <si>
    <t>WODC election expenses</t>
  </si>
  <si>
    <t>Asthall Leigh Memorial Hall rent</t>
  </si>
  <si>
    <t>Total general admin expenses</t>
  </si>
  <si>
    <t>s 137 payments</t>
  </si>
  <si>
    <t>Cotswold Conservation Board</t>
  </si>
  <si>
    <r>
      <t>Action for Carers</t>
    </r>
    <r>
      <rPr>
        <i/>
        <sz val="10"/>
        <rFont val="Arial"/>
        <family val="2"/>
      </rPr>
      <t xml:space="preserve"> (formerly Oxfordshire Carers' Forum)</t>
    </r>
  </si>
  <si>
    <t>Thames Valley &amp; Chiltern Air Ambulance Trust</t>
  </si>
  <si>
    <t>Volunteer Link Up</t>
  </si>
  <si>
    <t>Wychwood Projects</t>
  </si>
  <si>
    <t>Total s 137 payments</t>
  </si>
  <si>
    <t>s 142(2A) payments</t>
  </si>
  <si>
    <t>Citizens Advice Bureau</t>
  </si>
  <si>
    <t>Total s142(2A) payments</t>
  </si>
  <si>
    <t>s 234 (PublicHealthAct 1936) payment</t>
  </si>
  <si>
    <t>Contribution to Asthall Leigh defibrillator</t>
  </si>
  <si>
    <t>South Central Ambulance Service</t>
  </si>
  <si>
    <t>Total s234 payments</t>
  </si>
  <si>
    <t>s27 (Local Gov &amp; Rating Act 1997)payment</t>
  </si>
  <si>
    <t>The Villager Commuity Bus</t>
  </si>
  <si>
    <t>Total s27 payments</t>
  </si>
  <si>
    <t>Capital expenditure</t>
  </si>
  <si>
    <t>Flood defences (Fordwells)</t>
  </si>
  <si>
    <t>Defibrillators (Fordwells &amp; Asthall)</t>
  </si>
  <si>
    <t>Total capital expenditure</t>
  </si>
  <si>
    <t>Total expenditure</t>
  </si>
  <si>
    <t>SURPLUS FOR THE YEAR ON ORDINARY ACTIVITY</t>
  </si>
  <si>
    <t>RESERVES</t>
  </si>
  <si>
    <t>£</t>
  </si>
  <si>
    <t>Balance b/f at 1 April</t>
  </si>
  <si>
    <t>Add surplus for year</t>
  </si>
  <si>
    <t>Balance c/f at 31 March</t>
  </si>
  <si>
    <t>Represented by:</t>
  </si>
  <si>
    <t>Current account</t>
  </si>
  <si>
    <t>Total</t>
  </si>
  <si>
    <t>Signed:</t>
  </si>
  <si>
    <t>Chairman</t>
  </si>
  <si>
    <t>Responsible Financial Officer</t>
  </si>
  <si>
    <t>Dated: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</si>
</sst>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\(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164" fontId="2" fillId="0" borderId="0" xfId="1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164" fontId="0" fillId="0" borderId="0" xfId="1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164" fontId="5" fillId="0" borderId="0" xfId="1" applyNumberFormat="1" applyFont="1" applyAlignment="1">
      <alignment horizontal="right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164" fontId="0" fillId="0" borderId="0" xfId="1" applyNumberFormat="1" applyFont="1" applyAlignment="1">
      <alignment horizontal="right"/>
    </xf>
    <xf numFmtId="43" fontId="0" fillId="0" borderId="0" xfId="1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43" fontId="0" fillId="0" borderId="0" xfId="1" applyFont="1" applyAlignment="1">
      <alignment horizontal="right"/>
    </xf>
    <xf numFmtId="164" fontId="5" fillId="0" borderId="0" xfId="1" applyNumberFormat="1" applyFont="1" applyAlignment="1">
      <alignment horizontal="right" vertical="top"/>
    </xf>
    <xf numFmtId="43" fontId="5" fillId="0" borderId="0" xfId="1" applyNumberFormat="1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43" fontId="0" fillId="0" borderId="0" xfId="0" applyNumberFormat="1" applyAlignment="1">
      <alignment horizontal="right" vertical="top"/>
    </xf>
    <xf numFmtId="164" fontId="6" fillId="0" borderId="0" xfId="1" applyNumberFormat="1" applyFont="1" applyAlignment="1">
      <alignment horizontal="right"/>
    </xf>
    <xf numFmtId="43" fontId="6" fillId="0" borderId="0" xfId="1" applyNumberFormat="1" applyFont="1" applyAlignment="1">
      <alignment horizontal="right" vertical="top"/>
    </xf>
    <xf numFmtId="43" fontId="6" fillId="0" borderId="0" xfId="0" applyNumberFormat="1" applyFont="1" applyAlignment="1">
      <alignment horizontal="right" vertical="top"/>
    </xf>
    <xf numFmtId="43" fontId="5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164" fontId="5" fillId="0" borderId="0" xfId="1" applyNumberFormat="1" applyFont="1" applyAlignment="1">
      <alignment horizontal="right"/>
    </xf>
    <xf numFmtId="164" fontId="5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164" fontId="7" fillId="0" borderId="0" xfId="1" applyNumberFormat="1" applyFont="1" applyAlignment="1">
      <alignment horizontal="right" vertical="top"/>
    </xf>
    <xf numFmtId="0" fontId="7" fillId="0" borderId="0" xfId="0" applyFont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topLeftCell="A50" workbookViewId="0">
      <selection sqref="A1:E72"/>
    </sheetView>
  </sheetViews>
  <sheetFormatPr defaultRowHeight="15" x14ac:dyDescent="0.25"/>
  <cols>
    <col min="3" max="3" width="24.28515625" customWidth="1"/>
    <col min="4" max="4" width="9.5703125" bestFit="1" customWidth="1"/>
    <col min="5" max="5" width="26.5703125" bestFit="1" customWidth="1"/>
  </cols>
  <sheetData>
    <row r="1" spans="1:5" ht="15.75" x14ac:dyDescent="0.25">
      <c r="A1" s="1" t="s">
        <v>0</v>
      </c>
      <c r="B1" s="2"/>
      <c r="C1" s="2"/>
      <c r="D1" s="3"/>
      <c r="E1" s="4"/>
    </row>
    <row r="2" spans="1:5" x14ac:dyDescent="0.25">
      <c r="A2" s="5"/>
      <c r="B2" s="6"/>
      <c r="C2" s="6"/>
      <c r="D2" s="7"/>
      <c r="E2" s="8"/>
    </row>
    <row r="3" spans="1:5" ht="39" x14ac:dyDescent="0.25">
      <c r="A3" s="9" t="s">
        <v>1</v>
      </c>
      <c r="B3" s="10"/>
      <c r="C3" s="10"/>
      <c r="D3" s="11" t="s">
        <v>2</v>
      </c>
      <c r="E3" s="12" t="s">
        <v>3</v>
      </c>
    </row>
    <row r="4" spans="1:5" x14ac:dyDescent="0.25">
      <c r="A4" s="13" t="s">
        <v>4</v>
      </c>
      <c r="B4" s="14"/>
      <c r="C4" s="14"/>
      <c r="D4" s="15"/>
      <c r="E4" s="8"/>
    </row>
    <row r="5" spans="1:5" x14ac:dyDescent="0.25">
      <c r="A5" s="5" t="s">
        <v>5</v>
      </c>
      <c r="B5" s="6"/>
      <c r="C5" s="6"/>
      <c r="D5" s="15">
        <v>2000</v>
      </c>
      <c r="E5" s="16">
        <v>2022.43</v>
      </c>
    </row>
    <row r="6" spans="1:5" x14ac:dyDescent="0.25">
      <c r="A6" s="17" t="s">
        <v>6</v>
      </c>
      <c r="B6" s="6"/>
      <c r="C6" s="6"/>
      <c r="D6" s="7">
        <v>2863.5</v>
      </c>
      <c r="E6" s="16">
        <v>0</v>
      </c>
    </row>
    <row r="7" spans="1:5" x14ac:dyDescent="0.25">
      <c r="A7" s="5" t="s">
        <v>7</v>
      </c>
      <c r="B7" s="6"/>
      <c r="C7" s="6"/>
      <c r="D7" s="18">
        <v>0</v>
      </c>
      <c r="E7" s="16">
        <v>120</v>
      </c>
    </row>
    <row r="8" spans="1:5" x14ac:dyDescent="0.25">
      <c r="A8" s="17" t="s">
        <v>8</v>
      </c>
      <c r="B8" s="6"/>
      <c r="C8" s="6"/>
      <c r="D8" s="15">
        <v>90</v>
      </c>
      <c r="E8" s="16">
        <v>0</v>
      </c>
    </row>
    <row r="9" spans="1:5" x14ac:dyDescent="0.25">
      <c r="A9" s="5" t="s">
        <v>9</v>
      </c>
      <c r="B9" s="6"/>
      <c r="C9" s="6"/>
      <c r="D9" s="18">
        <v>0</v>
      </c>
      <c r="E9" s="16">
        <v>0</v>
      </c>
    </row>
    <row r="10" spans="1:5" x14ac:dyDescent="0.25">
      <c r="A10" s="13" t="s">
        <v>10</v>
      </c>
      <c r="B10" s="14"/>
      <c r="C10" s="14"/>
      <c r="D10" s="19">
        <f>SUM(D5:D9)</f>
        <v>4953.5</v>
      </c>
      <c r="E10" s="20">
        <f>SUM(E5:E9)</f>
        <v>2142.4300000000003</v>
      </c>
    </row>
    <row r="11" spans="1:5" x14ac:dyDescent="0.25">
      <c r="A11" s="5"/>
      <c r="B11" s="6"/>
      <c r="C11" s="6"/>
      <c r="D11" s="15"/>
      <c r="E11" s="16"/>
    </row>
    <row r="12" spans="1:5" x14ac:dyDescent="0.25">
      <c r="A12" s="13" t="s">
        <v>11</v>
      </c>
      <c r="B12" s="14"/>
      <c r="C12" s="14"/>
      <c r="D12" s="15"/>
      <c r="E12" s="16"/>
    </row>
    <row r="13" spans="1:5" x14ac:dyDescent="0.25">
      <c r="A13" s="21" t="s">
        <v>12</v>
      </c>
      <c r="B13" s="22"/>
      <c r="C13" s="22"/>
      <c r="D13" s="15"/>
      <c r="E13" s="23"/>
    </row>
    <row r="14" spans="1:5" x14ac:dyDescent="0.25">
      <c r="A14" s="5" t="s">
        <v>13</v>
      </c>
      <c r="B14" s="6"/>
      <c r="C14" s="6"/>
      <c r="D14" s="15">
        <f>500+0.16</f>
        <v>500.16</v>
      </c>
      <c r="E14" s="16">
        <v>500</v>
      </c>
    </row>
    <row r="15" spans="1:5" x14ac:dyDescent="0.25">
      <c r="A15" s="5" t="s">
        <v>14</v>
      </c>
      <c r="B15" s="6"/>
      <c r="C15" s="6"/>
      <c r="D15" s="15">
        <v>148</v>
      </c>
      <c r="E15" s="16">
        <v>147.27000000000001</v>
      </c>
    </row>
    <row r="16" spans="1:5" x14ac:dyDescent="0.25">
      <c r="A16" s="17" t="s">
        <v>15</v>
      </c>
      <c r="B16" s="6"/>
      <c r="C16" s="6"/>
      <c r="D16" s="15">
        <v>133.07</v>
      </c>
      <c r="E16" s="16">
        <v>137.07</v>
      </c>
    </row>
    <row r="17" spans="1:5" x14ac:dyDescent="0.25">
      <c r="A17" s="5" t="s">
        <v>16</v>
      </c>
      <c r="B17" s="6"/>
      <c r="C17" s="6"/>
      <c r="D17" s="15">
        <v>0</v>
      </c>
      <c r="E17" s="16">
        <v>78</v>
      </c>
    </row>
    <row r="18" spans="1:5" x14ac:dyDescent="0.25">
      <c r="A18" s="5" t="s">
        <v>17</v>
      </c>
      <c r="B18" s="6"/>
      <c r="C18" s="6"/>
      <c r="D18" s="15">
        <v>355.88</v>
      </c>
      <c r="E18" s="16">
        <v>344.52</v>
      </c>
    </row>
    <row r="19" spans="1:5" x14ac:dyDescent="0.25">
      <c r="A19" s="17" t="s">
        <v>18</v>
      </c>
      <c r="B19" s="6"/>
      <c r="C19" s="6"/>
      <c r="D19" s="15">
        <v>380</v>
      </c>
      <c r="E19" s="16">
        <v>0</v>
      </c>
    </row>
    <row r="20" spans="1:5" x14ac:dyDescent="0.25">
      <c r="A20" s="5" t="s">
        <v>19</v>
      </c>
      <c r="B20" s="6"/>
      <c r="C20" s="6"/>
      <c r="D20" s="18">
        <v>0</v>
      </c>
      <c r="E20" s="16">
        <v>0</v>
      </c>
    </row>
    <row r="21" spans="1:5" x14ac:dyDescent="0.25">
      <c r="A21" s="17" t="s">
        <v>20</v>
      </c>
      <c r="B21" s="6"/>
      <c r="C21" s="6"/>
      <c r="D21" s="18">
        <v>0</v>
      </c>
      <c r="E21" s="16">
        <v>72.33</v>
      </c>
    </row>
    <row r="22" spans="1:5" x14ac:dyDescent="0.25">
      <c r="A22" s="5" t="s">
        <v>21</v>
      </c>
      <c r="B22" s="6"/>
      <c r="C22" s="6"/>
      <c r="D22" s="18">
        <v>0</v>
      </c>
      <c r="E22" s="16">
        <v>50</v>
      </c>
    </row>
    <row r="23" spans="1:5" x14ac:dyDescent="0.25">
      <c r="A23" s="21" t="s">
        <v>22</v>
      </c>
      <c r="B23" s="22"/>
      <c r="C23" s="22"/>
      <c r="D23" s="24">
        <f>SUM(D14:D22)</f>
        <v>1517.1100000000001</v>
      </c>
      <c r="E23" s="25">
        <f>SUM(E14:E22)</f>
        <v>1329.1899999999998</v>
      </c>
    </row>
    <row r="24" spans="1:5" x14ac:dyDescent="0.25">
      <c r="A24" s="5"/>
      <c r="B24" s="6"/>
      <c r="C24" s="6"/>
      <c r="D24" s="15"/>
      <c r="E24" s="16"/>
    </row>
    <row r="25" spans="1:5" x14ac:dyDescent="0.25">
      <c r="A25" s="21" t="s">
        <v>23</v>
      </c>
      <c r="B25" s="22"/>
      <c r="C25" s="22"/>
      <c r="D25" s="15"/>
      <c r="E25" s="25"/>
    </row>
    <row r="26" spans="1:5" x14ac:dyDescent="0.25">
      <c r="A26" s="17" t="s">
        <v>24</v>
      </c>
      <c r="B26" s="22"/>
      <c r="C26" s="22"/>
      <c r="D26" s="15">
        <v>50</v>
      </c>
      <c r="E26" s="16">
        <v>50</v>
      </c>
    </row>
    <row r="27" spans="1:5" x14ac:dyDescent="0.25">
      <c r="A27" s="17" t="s">
        <v>25</v>
      </c>
      <c r="B27" s="6"/>
      <c r="C27" s="6"/>
      <c r="D27" s="15">
        <v>45</v>
      </c>
      <c r="E27" s="16">
        <v>45</v>
      </c>
    </row>
    <row r="28" spans="1:5" x14ac:dyDescent="0.25">
      <c r="A28" s="5" t="s">
        <v>26</v>
      </c>
      <c r="B28" s="6"/>
      <c r="C28" s="6"/>
      <c r="D28" s="15">
        <v>45</v>
      </c>
      <c r="E28" s="16">
        <v>45</v>
      </c>
    </row>
    <row r="29" spans="1:5" x14ac:dyDescent="0.25">
      <c r="A29" s="5" t="s">
        <v>27</v>
      </c>
      <c r="B29" s="6"/>
      <c r="C29" s="6"/>
      <c r="D29" s="15">
        <v>45</v>
      </c>
      <c r="E29" s="16">
        <v>45</v>
      </c>
    </row>
    <row r="30" spans="1:5" x14ac:dyDescent="0.25">
      <c r="A30" s="5" t="s">
        <v>28</v>
      </c>
      <c r="B30" s="6"/>
      <c r="C30" s="6"/>
      <c r="D30" s="15"/>
      <c r="E30" s="16">
        <v>45</v>
      </c>
    </row>
    <row r="31" spans="1:5" x14ac:dyDescent="0.25">
      <c r="A31" s="21" t="s">
        <v>29</v>
      </c>
      <c r="B31" s="22"/>
      <c r="C31" s="22"/>
      <c r="D31" s="24">
        <f>SUM(D26:D30)</f>
        <v>185</v>
      </c>
      <c r="E31" s="25">
        <f>SUM(E26:E30)</f>
        <v>230</v>
      </c>
    </row>
    <row r="32" spans="1:5" x14ac:dyDescent="0.25">
      <c r="A32" s="5"/>
      <c r="B32" s="6"/>
      <c r="C32" s="6"/>
      <c r="D32" s="15"/>
      <c r="E32" s="16"/>
    </row>
    <row r="33" spans="1:5" x14ac:dyDescent="0.25">
      <c r="A33" s="21" t="s">
        <v>30</v>
      </c>
      <c r="B33" s="22"/>
      <c r="C33" s="22"/>
      <c r="D33" s="15"/>
      <c r="E33" s="23"/>
    </row>
    <row r="34" spans="1:5" x14ac:dyDescent="0.25">
      <c r="A34" s="5" t="s">
        <v>31</v>
      </c>
      <c r="B34" s="6"/>
      <c r="C34" s="6"/>
      <c r="D34" s="15">
        <v>45</v>
      </c>
      <c r="E34" s="16">
        <v>45</v>
      </c>
    </row>
    <row r="35" spans="1:5" x14ac:dyDescent="0.25">
      <c r="A35" s="21" t="s">
        <v>32</v>
      </c>
      <c r="B35" s="22"/>
      <c r="C35" s="22"/>
      <c r="D35" s="24">
        <f>D34</f>
        <v>45</v>
      </c>
      <c r="E35" s="26">
        <f>E34</f>
        <v>45</v>
      </c>
    </row>
    <row r="36" spans="1:5" x14ac:dyDescent="0.25">
      <c r="A36" s="21"/>
      <c r="B36" s="22"/>
      <c r="C36" s="6"/>
      <c r="D36" s="15"/>
      <c r="E36" s="27"/>
    </row>
    <row r="37" spans="1:5" x14ac:dyDescent="0.25">
      <c r="A37" s="13" t="s">
        <v>33</v>
      </c>
      <c r="B37" s="14"/>
      <c r="C37" s="22"/>
      <c r="D37" s="15"/>
      <c r="E37" s="25"/>
    </row>
    <row r="38" spans="1:5" x14ac:dyDescent="0.25">
      <c r="A38" s="5" t="s">
        <v>34</v>
      </c>
      <c r="B38" s="6"/>
      <c r="C38" s="6"/>
      <c r="D38" s="15">
        <v>0</v>
      </c>
      <c r="E38" s="16">
        <v>250</v>
      </c>
    </row>
    <row r="39" spans="1:5" x14ac:dyDescent="0.25">
      <c r="A39" s="17" t="s">
        <v>35</v>
      </c>
      <c r="B39" s="6"/>
      <c r="C39" s="6"/>
      <c r="D39" s="15">
        <v>150</v>
      </c>
      <c r="E39" s="16">
        <v>0</v>
      </c>
    </row>
    <row r="40" spans="1:5" x14ac:dyDescent="0.25">
      <c r="A40" s="21" t="s">
        <v>36</v>
      </c>
      <c r="B40" s="22"/>
      <c r="C40" s="22"/>
      <c r="D40" s="24">
        <f>SUM(D39)</f>
        <v>150</v>
      </c>
      <c r="E40" s="25">
        <f>E38</f>
        <v>250</v>
      </c>
    </row>
    <row r="41" spans="1:5" x14ac:dyDescent="0.25">
      <c r="A41" s="13"/>
      <c r="B41" s="14"/>
      <c r="C41" s="14"/>
      <c r="D41" s="15"/>
      <c r="E41" s="20"/>
    </row>
    <row r="42" spans="1:5" x14ac:dyDescent="0.25">
      <c r="A42" s="13" t="s">
        <v>37</v>
      </c>
      <c r="B42" s="14"/>
      <c r="C42" s="14"/>
      <c r="D42" s="15"/>
      <c r="E42" s="20"/>
    </row>
    <row r="43" spans="1:5" x14ac:dyDescent="0.25">
      <c r="A43" s="17" t="s">
        <v>38</v>
      </c>
      <c r="B43" s="14"/>
      <c r="C43" s="14"/>
      <c r="D43" s="15">
        <v>50</v>
      </c>
      <c r="E43" s="20">
        <v>0</v>
      </c>
    </row>
    <row r="44" spans="1:5" x14ac:dyDescent="0.25">
      <c r="A44" s="21" t="s">
        <v>39</v>
      </c>
      <c r="B44" s="22"/>
      <c r="C44" s="22"/>
      <c r="D44" s="24">
        <f>D43</f>
        <v>50</v>
      </c>
      <c r="E44" s="25">
        <v>0</v>
      </c>
    </row>
    <row r="45" spans="1:5" x14ac:dyDescent="0.25">
      <c r="A45" s="13"/>
      <c r="B45" s="14"/>
      <c r="C45" s="14"/>
      <c r="D45" s="15"/>
      <c r="E45" s="20"/>
    </row>
    <row r="46" spans="1:5" x14ac:dyDescent="0.25">
      <c r="A46" s="21" t="s">
        <v>40</v>
      </c>
      <c r="B46" s="22"/>
      <c r="C46" s="22"/>
      <c r="D46" s="15"/>
      <c r="E46" s="28"/>
    </row>
    <row r="47" spans="1:5" x14ac:dyDescent="0.25">
      <c r="A47" s="17" t="s">
        <v>41</v>
      </c>
      <c r="B47" s="29"/>
      <c r="C47" s="29"/>
      <c r="D47" s="16">
        <v>0</v>
      </c>
      <c r="E47" s="16">
        <v>180</v>
      </c>
    </row>
    <row r="48" spans="1:5" x14ac:dyDescent="0.25">
      <c r="A48" s="17" t="s">
        <v>42</v>
      </c>
      <c r="B48" s="29"/>
      <c r="C48" s="29"/>
      <c r="D48" s="15">
        <f>3436.2+765.6</f>
        <v>4201.8</v>
      </c>
      <c r="E48" s="16">
        <v>0</v>
      </c>
    </row>
    <row r="49" spans="1:5" x14ac:dyDescent="0.25">
      <c r="A49" s="21" t="s">
        <v>43</v>
      </c>
      <c r="B49" s="22"/>
      <c r="C49" s="22"/>
      <c r="D49" s="24">
        <f>SUM(D47:D48)</f>
        <v>4201.8</v>
      </c>
      <c r="E49" s="26">
        <f>SUM(E47:E47)</f>
        <v>180</v>
      </c>
    </row>
    <row r="50" spans="1:5" x14ac:dyDescent="0.25">
      <c r="A50" s="5"/>
      <c r="B50" s="6"/>
      <c r="C50" s="6"/>
      <c r="D50" s="15"/>
      <c r="E50" s="23"/>
    </row>
    <row r="51" spans="1:5" x14ac:dyDescent="0.25">
      <c r="A51" s="13" t="s">
        <v>44</v>
      </c>
      <c r="B51" s="14"/>
      <c r="C51" s="14"/>
      <c r="D51" s="30">
        <f>D23+D31+D35+D40+D44+D49</f>
        <v>6148.91</v>
      </c>
      <c r="E51" s="27">
        <f>+E23+E31+E35+E40+E49</f>
        <v>2034.1899999999998</v>
      </c>
    </row>
    <row r="52" spans="1:5" x14ac:dyDescent="0.25">
      <c r="A52" s="13"/>
      <c r="B52" s="14"/>
      <c r="C52" s="14"/>
      <c r="D52" s="15"/>
      <c r="E52" s="27"/>
    </row>
    <row r="53" spans="1:5" x14ac:dyDescent="0.25">
      <c r="A53" s="13" t="s">
        <v>45</v>
      </c>
      <c r="B53" s="14"/>
      <c r="C53" s="14"/>
      <c r="D53" s="30">
        <f>D10-D51</f>
        <v>-1195.4099999999999</v>
      </c>
      <c r="E53" s="31">
        <f>E10-E51</f>
        <v>108.24000000000046</v>
      </c>
    </row>
    <row r="54" spans="1:5" x14ac:dyDescent="0.25">
      <c r="B54" s="14"/>
      <c r="C54" s="14"/>
      <c r="D54" s="15"/>
      <c r="E54" s="32"/>
    </row>
    <row r="55" spans="1:5" x14ac:dyDescent="0.25">
      <c r="A55" s="6"/>
      <c r="B55" s="6"/>
      <c r="C55" s="6"/>
      <c r="D55" s="7"/>
      <c r="E55" s="8"/>
    </row>
    <row r="56" spans="1:5" x14ac:dyDescent="0.25">
      <c r="A56" s="9" t="s">
        <v>46</v>
      </c>
      <c r="B56" s="14"/>
      <c r="C56" s="14"/>
      <c r="D56" s="19" t="s">
        <v>47</v>
      </c>
      <c r="E56" s="33" t="s">
        <v>47</v>
      </c>
    </row>
    <row r="57" spans="1:5" x14ac:dyDescent="0.25">
      <c r="A57" s="5"/>
      <c r="B57" s="6"/>
      <c r="C57" s="6"/>
      <c r="D57" s="7"/>
      <c r="E57" s="8"/>
    </row>
    <row r="58" spans="1:5" x14ac:dyDescent="0.25">
      <c r="A58" s="13" t="s">
        <v>48</v>
      </c>
      <c r="B58" s="14"/>
      <c r="C58" s="14"/>
      <c r="D58" s="30">
        <v>3802.12</v>
      </c>
      <c r="E58" s="30">
        <v>3693.88</v>
      </c>
    </row>
    <row r="59" spans="1:5" x14ac:dyDescent="0.25">
      <c r="A59" s="5" t="s">
        <v>49</v>
      </c>
      <c r="B59" s="6"/>
      <c r="C59" s="6"/>
      <c r="D59" s="15">
        <f>D53</f>
        <v>-1195.4099999999999</v>
      </c>
      <c r="E59" s="15">
        <v>108.24</v>
      </c>
    </row>
    <row r="60" spans="1:5" x14ac:dyDescent="0.25">
      <c r="A60" s="13" t="s">
        <v>50</v>
      </c>
      <c r="B60" s="14"/>
      <c r="C60" s="14"/>
      <c r="D60" s="30">
        <f>D58+D59</f>
        <v>2606.71</v>
      </c>
      <c r="E60" s="30">
        <v>3802.12</v>
      </c>
    </row>
    <row r="61" spans="1:5" x14ac:dyDescent="0.25">
      <c r="A61" s="5"/>
      <c r="B61" s="6"/>
      <c r="C61" s="6"/>
      <c r="D61" s="7"/>
      <c r="E61" s="8"/>
    </row>
    <row r="62" spans="1:5" x14ac:dyDescent="0.25">
      <c r="A62" s="13" t="s">
        <v>51</v>
      </c>
      <c r="B62" s="14"/>
      <c r="C62" s="14"/>
      <c r="D62" s="19"/>
      <c r="E62" s="33"/>
    </row>
    <row r="63" spans="1:5" x14ac:dyDescent="0.25">
      <c r="A63" s="5" t="s">
        <v>52</v>
      </c>
      <c r="B63" s="6"/>
      <c r="C63" s="6"/>
      <c r="D63" s="7">
        <f>D60</f>
        <v>2606.71</v>
      </c>
      <c r="E63" s="34">
        <v>3802.12</v>
      </c>
    </row>
    <row r="64" spans="1:5" x14ac:dyDescent="0.25">
      <c r="A64" s="13" t="s">
        <v>53</v>
      </c>
      <c r="B64" s="14"/>
      <c r="C64" s="14"/>
      <c r="D64" s="31">
        <f>D63</f>
        <v>2606.71</v>
      </c>
      <c r="E64" s="31">
        <f>E63</f>
        <v>3802.12</v>
      </c>
    </row>
    <row r="65" spans="1:5" x14ac:dyDescent="0.25">
      <c r="A65" s="13"/>
      <c r="B65" s="14"/>
      <c r="C65" s="14"/>
      <c r="D65" s="19"/>
      <c r="E65" s="31"/>
    </row>
    <row r="66" spans="1:5" x14ac:dyDescent="0.25">
      <c r="A66" s="13"/>
      <c r="B66" s="14"/>
      <c r="C66" s="14"/>
      <c r="D66" s="19"/>
      <c r="E66" s="31"/>
    </row>
    <row r="67" spans="1:5" x14ac:dyDescent="0.25">
      <c r="A67" s="13" t="s">
        <v>54</v>
      </c>
      <c r="B67" s="35"/>
      <c r="C67" s="35"/>
      <c r="D67" s="7"/>
      <c r="E67" s="8"/>
    </row>
    <row r="68" spans="1:5" x14ac:dyDescent="0.25">
      <c r="A68" s="6"/>
      <c r="B68" s="14"/>
      <c r="C68" s="14"/>
      <c r="D68" s="7"/>
      <c r="E68" s="8"/>
    </row>
    <row r="69" spans="1:5" x14ac:dyDescent="0.25">
      <c r="A69" s="36"/>
      <c r="B69" s="37"/>
      <c r="C69" s="37" t="s">
        <v>55</v>
      </c>
      <c r="D69" s="38"/>
      <c r="E69" s="39" t="s">
        <v>56</v>
      </c>
    </row>
    <row r="70" spans="1:5" x14ac:dyDescent="0.25">
      <c r="A70" s="36"/>
      <c r="B70" s="37"/>
      <c r="C70" s="37"/>
      <c r="D70" s="38"/>
      <c r="E70" s="39"/>
    </row>
    <row r="71" spans="1:5" x14ac:dyDescent="0.25">
      <c r="A71" s="13" t="s">
        <v>57</v>
      </c>
      <c r="B71" s="14"/>
      <c r="C71" s="14"/>
      <c r="D71" s="19"/>
      <c r="E71" s="33"/>
    </row>
    <row r="72" spans="1:5" x14ac:dyDescent="0.25">
      <c r="A72" s="13"/>
      <c r="B72" s="14"/>
      <c r="C72" s="14"/>
      <c r="D72" s="19"/>
      <c r="E72" s="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2017-07-09T12:16:41Z</dcterms:created>
  <dcterms:modified xsi:type="dcterms:W3CDTF">2017-07-09T12:18:18Z</dcterms:modified>
</cp:coreProperties>
</file>