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475" windowHeight="64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56" i="1" l="1"/>
  <c r="C57" i="1" s="1"/>
  <c r="F46" i="1"/>
  <c r="E46" i="1"/>
  <c r="D46" i="1"/>
  <c r="C46" i="1"/>
  <c r="F39" i="1"/>
  <c r="E39" i="1"/>
  <c r="D39" i="1"/>
  <c r="C39" i="1"/>
  <c r="F35" i="1"/>
  <c r="E35" i="1"/>
  <c r="D35" i="1"/>
  <c r="C35" i="1"/>
  <c r="F25" i="1"/>
  <c r="F48" i="1" s="1"/>
  <c r="E25" i="1"/>
  <c r="E48" i="1" s="1"/>
  <c r="D25" i="1"/>
  <c r="D48" i="1" s="1"/>
  <c r="C25" i="1"/>
  <c r="C48" i="1" s="1"/>
  <c r="F13" i="1"/>
  <c r="F50" i="1" s="1"/>
  <c r="F56" i="1" s="1"/>
  <c r="E13" i="1"/>
  <c r="E50" i="1" s="1"/>
  <c r="E56" i="1" s="1"/>
  <c r="D13" i="1"/>
  <c r="D50" i="1" s="1"/>
  <c r="D56" i="1" s="1"/>
  <c r="C13" i="1"/>
  <c r="C50" i="1" s="1"/>
  <c r="E55" i="1" l="1"/>
  <c r="E57" i="1" s="1"/>
  <c r="F55" i="1" s="1"/>
  <c r="F57" i="1" s="1"/>
  <c r="D55" i="1"/>
  <c r="D57" i="1" s="1"/>
</calcChain>
</file>

<file path=xl/sharedStrings.xml><?xml version="1.0" encoding="utf-8"?>
<sst xmlns="http://schemas.openxmlformats.org/spreadsheetml/2006/main" count="59" uniqueCount="53">
  <si>
    <t>Asthal Parish Accounts : Forecast Year Ended 31 March 2017</t>
  </si>
  <si>
    <t>INCOME &amp; EXPENDITURE ACCOUNT</t>
  </si>
  <si>
    <t xml:space="preserve">Actual </t>
  </si>
  <si>
    <t>Budget</t>
  </si>
  <si>
    <t>Forecast</t>
  </si>
  <si>
    <t>Y/E 31 March 2015</t>
  </si>
  <si>
    <t>Y/e 31 March 2016</t>
  </si>
  <si>
    <t>Y/e 31 March 2017</t>
  </si>
  <si>
    <t>£</t>
  </si>
  <si>
    <t>ORDINARY ACTIVITY</t>
  </si>
  <si>
    <t>INCOME</t>
  </si>
  <si>
    <t>Precept</t>
  </si>
  <si>
    <t>Interest on bank accounts</t>
  </si>
  <si>
    <t>Allotment rents</t>
  </si>
  <si>
    <t>Grant income - Fordwells flood relief</t>
  </si>
  <si>
    <t>VAT receipt</t>
  </si>
  <si>
    <t>Total income</t>
  </si>
  <si>
    <t>EXPENDITURE</t>
  </si>
  <si>
    <t>General Administration</t>
  </si>
  <si>
    <t>Clerk's salary &amp; expenses</t>
  </si>
  <si>
    <t>OALC subscription</t>
  </si>
  <si>
    <t>Local Council insurance</t>
  </si>
  <si>
    <t>Friends of Wychwood subscription</t>
  </si>
  <si>
    <t>Audit fee</t>
  </si>
  <si>
    <t>WODC election expenses</t>
  </si>
  <si>
    <t xml:space="preserve">    -   </t>
  </si>
  <si>
    <t>Asthall Leigh Memorial Hall rent</t>
  </si>
  <si>
    <t>Road salt</t>
  </si>
  <si>
    <t>Total general admin expenses</t>
  </si>
  <si>
    <t>s 137 payments</t>
  </si>
  <si>
    <t>Cotswold Conservation Board</t>
  </si>
  <si>
    <t>Oxfordshire Carers' Forum</t>
  </si>
  <si>
    <t>Thames Valley &amp; Chiltern Air Ambulance Trust</t>
  </si>
  <si>
    <t>Volunteer Link Up</t>
  </si>
  <si>
    <t>The Chronicle</t>
  </si>
  <si>
    <t>Wychwood Projects</t>
  </si>
  <si>
    <t>Other</t>
  </si>
  <si>
    <t>Total s 137 payments</t>
  </si>
  <si>
    <t>s 142(2A) payments</t>
  </si>
  <si>
    <t>Citizens Advice Bureau</t>
  </si>
  <si>
    <t>Total s142(2A) payments</t>
  </si>
  <si>
    <t>Capital / other expenditure</t>
  </si>
  <si>
    <t>Seat - ALMH</t>
  </si>
  <si>
    <t>Notice board</t>
  </si>
  <si>
    <t>Flood defences (Fordwells)</t>
  </si>
  <si>
    <t>Contingency</t>
  </si>
  <si>
    <t>Total capital expenditure</t>
  </si>
  <si>
    <t>Total expenditure</t>
  </si>
  <si>
    <t>SURPLUS FOR THE YEAR ON ORDINARY ACTIVITY</t>
  </si>
  <si>
    <t>RESERVES</t>
  </si>
  <si>
    <t>Balance b/f at 1 April</t>
  </si>
  <si>
    <t>Add surplus for year</t>
  </si>
  <si>
    <t>Balance c/f at 31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</si>
</sst>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0" fillId="0" borderId="0" xfId="1" applyNumberFormat="1" applyFont="1" applyAlignment="1">
      <alignment horizontal="right" vertical="top"/>
    </xf>
    <xf numFmtId="164" fontId="4" fillId="0" borderId="0" xfId="1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164" fontId="0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0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5" fontId="6" fillId="0" borderId="0" xfId="1" applyNumberFormat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165" fontId="3" fillId="0" borderId="0" xfId="1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"/>
      <sheetName val="Bank rec Mar 2003"/>
      <sheetName val="2003-04"/>
      <sheetName val="Bank Rec Mar 2004"/>
      <sheetName val="2004-05"/>
      <sheetName val="Bank Rec Mar 2005"/>
      <sheetName val="Budget 2006 -07"/>
      <sheetName val="2005-2006"/>
      <sheetName val="Bank Rec Mar 06"/>
      <sheetName val="Budget 2007-08"/>
      <sheetName val="2006-2007"/>
      <sheetName val="Bank Rec Mar 07"/>
      <sheetName val="Budget 2008-09"/>
      <sheetName val="Bank Rec Mar 08"/>
      <sheetName val="2007-2008"/>
      <sheetName val="Budget 2009-10"/>
      <sheetName val="2008-2009"/>
      <sheetName val="Budget 2010-11"/>
      <sheetName val="2009-2010"/>
      <sheetName val="Bank Rec Mar 10"/>
      <sheetName val="Budget 2011-12"/>
      <sheetName val="2010-2011"/>
      <sheetName val="Bank Rec Mar 11"/>
      <sheetName val="Budget 2012-13"/>
      <sheetName val="2011-2012"/>
      <sheetName val="Bank Rec Mar 2012"/>
      <sheetName val="Budget 2013 -2014"/>
      <sheetName val="2012-2013"/>
      <sheetName val="Bank Rec Mar 2013"/>
      <sheetName val="Budget 2014 - 2015"/>
      <sheetName val="2013-2014"/>
      <sheetName val="Bank Rec Mar 2014"/>
      <sheetName val="Budget 2015 - 2016"/>
      <sheetName val="2014-2015"/>
      <sheetName val="Bank Rec Mar 15"/>
      <sheetName val="Budget 2016-2017"/>
      <sheetName val="RA - Asthall"/>
      <sheetName val="IA - Asthall"/>
      <sheetName val="RA - Swinbrook"/>
      <sheetName val="IA - Swinbrook"/>
      <sheetName val="Audit 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Asthal Parish Accounts : Year Ended 31 March 2015</v>
          </cell>
        </row>
        <row r="3">
          <cell r="A3" t="str">
            <v>INCOME &amp; EXPENDITURE ACCOUNT</v>
          </cell>
          <cell r="D3" t="str">
            <v>Y/E 31 March 2015</v>
          </cell>
          <cell r="E3" t="str">
            <v>Y/E 31 March 2014</v>
          </cell>
        </row>
        <row r="4">
          <cell r="D4" t="str">
            <v>£</v>
          </cell>
          <cell r="E4" t="str">
            <v>£</v>
          </cell>
        </row>
        <row r="5">
          <cell r="A5" t="str">
            <v>INCOME</v>
          </cell>
        </row>
        <row r="6">
          <cell r="A6" t="str">
            <v>Precept</v>
          </cell>
          <cell r="D6">
            <v>1800.26</v>
          </cell>
          <cell r="E6">
            <v>1700</v>
          </cell>
        </row>
        <row r="7">
          <cell r="A7" t="str">
            <v>OCC grant income (flood defences)</v>
          </cell>
          <cell r="D7">
            <v>1000</v>
          </cell>
          <cell r="E7" t="str">
            <v>-</v>
          </cell>
        </row>
        <row r="8">
          <cell r="A8" t="str">
            <v>Allotment rents</v>
          </cell>
          <cell r="D8">
            <v>102</v>
          </cell>
          <cell r="E8">
            <v>120</v>
          </cell>
        </row>
        <row r="9">
          <cell r="A9" t="str">
            <v>VAT receipt</v>
          </cell>
          <cell r="D9">
            <v>154.52000000000001</v>
          </cell>
          <cell r="E9">
            <v>0</v>
          </cell>
        </row>
        <row r="10">
          <cell r="A10" t="str">
            <v>Total income</v>
          </cell>
          <cell r="D10">
            <v>3056.78</v>
          </cell>
          <cell r="E10">
            <v>1820</v>
          </cell>
        </row>
        <row r="12">
          <cell r="A12" t="str">
            <v>EXPENDITURE</v>
          </cell>
        </row>
        <row r="13">
          <cell r="A13" t="str">
            <v>General Administration</v>
          </cell>
        </row>
        <row r="14">
          <cell r="A14" t="str">
            <v>Clerk's salary (inc PAYE)</v>
          </cell>
          <cell r="D14">
            <v>500</v>
          </cell>
          <cell r="E14">
            <v>500</v>
          </cell>
        </row>
        <row r="15">
          <cell r="A15" t="str">
            <v>Clerk's expenses</v>
          </cell>
          <cell r="D15">
            <v>205.6</v>
          </cell>
          <cell r="E15">
            <v>205.1</v>
          </cell>
        </row>
        <row r="16">
          <cell r="A16" t="str">
            <v>OALC subscription</v>
          </cell>
          <cell r="D16">
            <v>133.07</v>
          </cell>
          <cell r="E16">
            <v>133.07</v>
          </cell>
        </row>
        <row r="17">
          <cell r="A17" t="str">
            <v>Local Council insurance</v>
          </cell>
          <cell r="D17">
            <v>344.51</v>
          </cell>
          <cell r="E17">
            <v>342.87</v>
          </cell>
        </row>
        <row r="18">
          <cell r="A18" t="str">
            <v>Friends of Wychwood subscription</v>
          </cell>
          <cell r="D18">
            <v>0</v>
          </cell>
          <cell r="E18">
            <v>10</v>
          </cell>
        </row>
        <row r="19">
          <cell r="A19" t="str">
            <v>Asthall Leigh Memorial Hall rent</v>
          </cell>
          <cell r="D19">
            <v>50</v>
          </cell>
          <cell r="E19">
            <v>25</v>
          </cell>
        </row>
        <row r="20">
          <cell r="A20" t="str">
            <v>Total general admin expenses</v>
          </cell>
          <cell r="D20">
            <v>1233.18</v>
          </cell>
          <cell r="E20">
            <v>1216.04</v>
          </cell>
        </row>
        <row r="22">
          <cell r="A22" t="str">
            <v>s 137 payments</v>
          </cell>
        </row>
        <row r="23">
          <cell r="A23" t="str">
            <v>Cotswold Conservation Board</v>
          </cell>
          <cell r="D23">
            <v>50</v>
          </cell>
          <cell r="E23">
            <v>50</v>
          </cell>
        </row>
        <row r="24">
          <cell r="A24" t="str">
            <v>Oxfordshire Carers' Forum</v>
          </cell>
          <cell r="D24">
            <v>45</v>
          </cell>
          <cell r="E24">
            <v>45</v>
          </cell>
        </row>
        <row r="25">
          <cell r="A25" t="str">
            <v>Thames Valley &amp; Chiltern Air Ambulance Trust</v>
          </cell>
          <cell r="D25">
            <v>45</v>
          </cell>
          <cell r="E25">
            <v>45</v>
          </cell>
        </row>
        <row r="26">
          <cell r="A26" t="str">
            <v>Volunteer Link Up</v>
          </cell>
          <cell r="D26">
            <v>45</v>
          </cell>
          <cell r="E26">
            <v>45</v>
          </cell>
        </row>
        <row r="27">
          <cell r="A27" t="str">
            <v>Wychwood Projects</v>
          </cell>
          <cell r="D27">
            <v>45</v>
          </cell>
          <cell r="E27">
            <v>45</v>
          </cell>
        </row>
        <row r="28">
          <cell r="A28" t="str">
            <v>Total s 137 payments</v>
          </cell>
          <cell r="D28">
            <v>230</v>
          </cell>
          <cell r="E28">
            <v>230</v>
          </cell>
        </row>
        <row r="30">
          <cell r="A30" t="str">
            <v>s 142(2A) payments</v>
          </cell>
        </row>
        <row r="31">
          <cell r="A31" t="str">
            <v>Citizens Advice Bureau</v>
          </cell>
          <cell r="D31">
            <v>45</v>
          </cell>
          <cell r="E31">
            <v>45</v>
          </cell>
        </row>
        <row r="32">
          <cell r="A32" t="str">
            <v>Total s142(2A) payments</v>
          </cell>
          <cell r="D32">
            <v>45</v>
          </cell>
          <cell r="E32">
            <v>45</v>
          </cell>
        </row>
        <row r="34">
          <cell r="A34" t="str">
            <v>Capital expenditure</v>
          </cell>
        </row>
        <row r="35">
          <cell r="A35" t="str">
            <v>Notice board</v>
          </cell>
          <cell r="D35">
            <v>1200</v>
          </cell>
          <cell r="E35">
            <v>0</v>
          </cell>
        </row>
        <row r="36">
          <cell r="A36" t="str">
            <v>Flood defences (Fordwells)</v>
          </cell>
          <cell r="D36">
            <v>824.3</v>
          </cell>
          <cell r="E36">
            <v>0</v>
          </cell>
        </row>
        <row r="37">
          <cell r="A37" t="str">
            <v>Total capital expenditure</v>
          </cell>
          <cell r="D37">
            <v>2024.3</v>
          </cell>
          <cell r="E37">
            <v>0</v>
          </cell>
        </row>
        <row r="39">
          <cell r="A39" t="str">
            <v>Total expenditure</v>
          </cell>
          <cell r="D39">
            <v>3532.48</v>
          </cell>
          <cell r="E39">
            <v>1491.04</v>
          </cell>
        </row>
        <row r="41">
          <cell r="A41" t="str">
            <v>SURPLUS FOR THE YEAR ON ORDINARY ACTIVITY</v>
          </cell>
          <cell r="D41">
            <v>-475.69999999999982</v>
          </cell>
          <cell r="E41">
            <v>328.96000000000004</v>
          </cell>
        </row>
        <row r="44">
          <cell r="A44" t="str">
            <v>RESERVES</v>
          </cell>
          <cell r="D44" t="str">
            <v>£</v>
          </cell>
          <cell r="E44" t="str">
            <v>£</v>
          </cell>
        </row>
        <row r="46">
          <cell r="A46" t="str">
            <v>Balance b/f at 1 April 2014</v>
          </cell>
          <cell r="D46">
            <v>4169.58</v>
          </cell>
          <cell r="E46">
            <v>3840.62</v>
          </cell>
        </row>
        <row r="47">
          <cell r="A47" t="str">
            <v>Add surplus for year</v>
          </cell>
          <cell r="D47">
            <v>-475.69999999999982</v>
          </cell>
          <cell r="E47">
            <v>328.96000000000004</v>
          </cell>
        </row>
        <row r="48">
          <cell r="A48" t="str">
            <v>Balance c/f at 31 March 2015</v>
          </cell>
          <cell r="D48">
            <v>3693.88</v>
          </cell>
          <cell r="E48">
            <v>4169.58</v>
          </cell>
        </row>
        <row r="50">
          <cell r="A50" t="str">
            <v>Represented by:</v>
          </cell>
        </row>
        <row r="51">
          <cell r="A51" t="str">
            <v>Current account</v>
          </cell>
          <cell r="D51">
            <v>3693.88</v>
          </cell>
          <cell r="E51">
            <v>4169.58</v>
          </cell>
        </row>
        <row r="52">
          <cell r="A52" t="str">
            <v>Total</v>
          </cell>
          <cell r="D52">
            <v>3693.88</v>
          </cell>
          <cell r="E52">
            <v>4169.58</v>
          </cell>
        </row>
        <row r="57">
          <cell r="A57" t="str">
            <v>Signed:</v>
          </cell>
        </row>
        <row r="60">
          <cell r="C60" t="str">
            <v>Chairman</v>
          </cell>
          <cell r="E60" t="str">
            <v>Responsible Financial Officer</v>
          </cell>
        </row>
        <row r="62">
          <cell r="A62" t="str">
            <v>Dated:</v>
          </cell>
        </row>
        <row r="64">
          <cell r="A64" t="str">
            <v>NOTES</v>
          </cell>
        </row>
        <row r="66">
          <cell r="A66">
            <v>1</v>
          </cell>
          <cell r="B66" t="str">
            <v>Assets</v>
          </cell>
        </row>
        <row r="68">
          <cell r="B68" t="str">
            <v>As at 31 March 2015 the following fixed assets were held:</v>
          </cell>
        </row>
        <row r="69">
          <cell r="B69" t="str">
            <v>Asset</v>
          </cell>
          <cell r="E69" t="str">
            <v>Value £</v>
          </cell>
        </row>
        <row r="70">
          <cell r="B70" t="str">
            <v>Asthal allotments</v>
          </cell>
          <cell r="E70">
            <v>5</v>
          </cell>
        </row>
        <row r="71">
          <cell r="B71" t="str">
            <v>Asthal Leigh allotments</v>
          </cell>
          <cell r="E71">
            <v>5</v>
          </cell>
        </row>
        <row r="72">
          <cell r="B72" t="str">
            <v>2 wooden seats</v>
          </cell>
          <cell r="E72">
            <v>600</v>
          </cell>
        </row>
        <row r="73">
          <cell r="B73" t="str">
            <v>4 notice boards</v>
          </cell>
          <cell r="E73">
            <v>2000</v>
          </cell>
        </row>
        <row r="74">
          <cell r="B74" t="str">
            <v>Traffic calming gates</v>
          </cell>
          <cell r="E74">
            <v>1000</v>
          </cell>
        </row>
        <row r="75">
          <cell r="B75" t="str">
            <v>Total</v>
          </cell>
          <cell r="E75">
            <v>3610</v>
          </cell>
        </row>
        <row r="77">
          <cell r="B77" t="str">
            <v>The value of the assets set out above is the estimated replacement value, except in the case of the allotments which are valued at a nominal amount.  The assets are held at nil value in the balance sheet.</v>
          </cell>
        </row>
        <row r="79">
          <cell r="A79">
            <v>2</v>
          </cell>
          <cell r="B79" t="str">
            <v>Borrowings</v>
          </cell>
        </row>
        <row r="80">
          <cell r="B80" t="str">
            <v>As at close of business on 31 March 2015 there were no outstanding loans to the Council.</v>
          </cell>
        </row>
        <row r="82">
          <cell r="A82">
            <v>3</v>
          </cell>
          <cell r="B82" t="str">
            <v>Leases</v>
          </cell>
        </row>
        <row r="83">
          <cell r="B83" t="str">
            <v>As at 31 March 2015 the following leases were in operation in connection with the rental of allotments:</v>
          </cell>
        </row>
        <row r="85">
          <cell r="B85" t="str">
            <v>Lessor</v>
          </cell>
          <cell r="C85" t="str">
            <v>Number of Allotments</v>
          </cell>
          <cell r="D85" t="str">
            <v>Annual lease payable  £</v>
          </cell>
          <cell r="E85" t="str">
            <v>Year of expiry</v>
          </cell>
        </row>
        <row r="86">
          <cell r="B86" t="str">
            <v>E Aitken</v>
          </cell>
          <cell r="C86">
            <v>2</v>
          </cell>
          <cell r="D86">
            <v>12</v>
          </cell>
          <cell r="E86">
            <v>2015</v>
          </cell>
        </row>
        <row r="87">
          <cell r="B87" t="str">
            <v>D Chilvers</v>
          </cell>
          <cell r="C87">
            <v>1.5</v>
          </cell>
          <cell r="D87">
            <v>15</v>
          </cell>
          <cell r="E87">
            <v>2015</v>
          </cell>
        </row>
        <row r="88">
          <cell r="B88" t="str">
            <v>J Lewis</v>
          </cell>
          <cell r="C88">
            <v>2</v>
          </cell>
          <cell r="D88">
            <v>12</v>
          </cell>
          <cell r="E88">
            <v>2015</v>
          </cell>
        </row>
        <row r="89">
          <cell r="B89" t="str">
            <v>K Muller</v>
          </cell>
          <cell r="C89">
            <v>1</v>
          </cell>
          <cell r="D89">
            <v>6</v>
          </cell>
          <cell r="E89">
            <v>2015</v>
          </cell>
        </row>
        <row r="90">
          <cell r="B90" t="str">
            <v>P Newman</v>
          </cell>
          <cell r="C90">
            <v>1.5</v>
          </cell>
          <cell r="D90">
            <v>15</v>
          </cell>
          <cell r="E90">
            <v>2015</v>
          </cell>
        </row>
        <row r="91">
          <cell r="B91" t="str">
            <v>N Norridge</v>
          </cell>
          <cell r="C91">
            <v>1</v>
          </cell>
          <cell r="D91">
            <v>6</v>
          </cell>
          <cell r="E91">
            <v>2015</v>
          </cell>
        </row>
        <row r="92">
          <cell r="B92" t="str">
            <v>V Read</v>
          </cell>
          <cell r="C92">
            <v>3</v>
          </cell>
          <cell r="D92">
            <v>18</v>
          </cell>
          <cell r="E92">
            <v>2015</v>
          </cell>
        </row>
        <row r="93">
          <cell r="B93" t="str">
            <v>G Wilkins</v>
          </cell>
          <cell r="C93">
            <v>3</v>
          </cell>
          <cell r="D93">
            <v>18</v>
          </cell>
          <cell r="E93">
            <v>2015</v>
          </cell>
        </row>
        <row r="95">
          <cell r="B95" t="str">
            <v>No rent was outstanding as at 31 March 2015.</v>
          </cell>
        </row>
        <row r="97">
          <cell r="A97">
            <v>4</v>
          </cell>
          <cell r="B97" t="str">
            <v>Debts outstanding</v>
          </cell>
        </row>
        <row r="98">
          <cell r="B98" t="str">
            <v>As at close of business on 31 March 2015 there were no outstanding debts.</v>
          </cell>
        </row>
        <row r="100">
          <cell r="A100">
            <v>5</v>
          </cell>
          <cell r="B100" t="str">
            <v>Tenancies</v>
          </cell>
        </row>
        <row r="101">
          <cell r="B101" t="str">
            <v>The Council has no tenancy agreements.</v>
          </cell>
        </row>
        <row r="103">
          <cell r="A103">
            <v>6</v>
          </cell>
          <cell r="B103" t="str">
            <v>S137 Payments</v>
          </cell>
        </row>
        <row r="104">
          <cell r="B104" t="str">
            <v xml:space="preserve">The limit for spending under s137 of the Local Government Act 1972 for this council in the year of accounts was 246 x £7.20 = £1,717.080.  All payments, itemised on the face of the accounts, were made in support of local activities. </v>
          </cell>
        </row>
        <row r="106">
          <cell r="A106">
            <v>7</v>
          </cell>
          <cell r="B106" t="str">
            <v>S142(2A) Payments</v>
          </cell>
        </row>
        <row r="107">
          <cell r="B107" t="str">
            <v>Payments under S142, itemised on the face of the accounts, were made in support of local activities.</v>
          </cell>
        </row>
        <row r="109">
          <cell r="A109">
            <v>8</v>
          </cell>
          <cell r="B109" t="str">
            <v>Agency Work</v>
          </cell>
        </row>
        <row r="110">
          <cell r="B110" t="str">
            <v>The council did not undertake any work as agent on behalf of other bodies.</v>
          </cell>
        </row>
        <row r="112">
          <cell r="A112">
            <v>9</v>
          </cell>
          <cell r="B112" t="str">
            <v>Advertising &amp; Publicity</v>
          </cell>
        </row>
        <row r="113">
          <cell r="B113" t="str">
            <v>The council did not incur any costs for advertising and publicity during the year other than photocopying included under Clerk's expenses for notification of council meetings</v>
          </cell>
        </row>
        <row r="116">
          <cell r="A116" t="str">
            <v>Signed:</v>
          </cell>
        </row>
        <row r="118">
          <cell r="C118" t="str">
            <v>Chairman</v>
          </cell>
          <cell r="E118" t="str">
            <v>Responsible Financial Officer</v>
          </cell>
        </row>
        <row r="120">
          <cell r="A120" t="str">
            <v>Dated:</v>
          </cell>
        </row>
        <row r="122">
          <cell r="A122" t="str">
            <v>Annual Return Format</v>
          </cell>
          <cell r="C122" t="str">
            <v>Change</v>
          </cell>
          <cell r="D122" t="str">
            <v>Current Year</v>
          </cell>
          <cell r="E122" t="str">
            <v>Prior year</v>
          </cell>
        </row>
        <row r="124">
          <cell r="A124" t="str">
            <v>Balances b/f</v>
          </cell>
          <cell r="C124">
            <v>8.5652837302310575E-2</v>
          </cell>
          <cell r="D124">
            <v>4169.58</v>
          </cell>
          <cell r="E124">
            <v>3840.62</v>
          </cell>
        </row>
        <row r="125">
          <cell r="A125" t="str">
            <v>Annual precept</v>
          </cell>
          <cell r="C125">
            <v>5.897647058823529E-2</v>
          </cell>
          <cell r="D125">
            <v>1800.26</v>
          </cell>
          <cell r="E125">
            <v>1700</v>
          </cell>
        </row>
        <row r="126">
          <cell r="A126" t="str">
            <v>Other receipts</v>
          </cell>
          <cell r="C126">
            <v>9.4710000000000019</v>
          </cell>
          <cell r="D126">
            <v>1256.5200000000002</v>
          </cell>
          <cell r="E126">
            <v>120</v>
          </cell>
        </row>
        <row r="127">
          <cell r="A127" t="str">
            <v>Staff costs</v>
          </cell>
          <cell r="C127">
            <v>0</v>
          </cell>
          <cell r="D127">
            <v>-500</v>
          </cell>
          <cell r="E127">
            <v>-500</v>
          </cell>
        </row>
        <row r="128">
          <cell r="A128" t="str">
            <v>Loan interest / capital repayments</v>
          </cell>
        </row>
        <row r="129">
          <cell r="A129" t="str">
            <v>Total other costs</v>
          </cell>
          <cell r="C129">
            <v>2.0598966742008398</v>
          </cell>
          <cell r="D129">
            <v>-3032.48</v>
          </cell>
          <cell r="E129">
            <v>-991.04</v>
          </cell>
        </row>
        <row r="130">
          <cell r="A130" t="str">
            <v>Balances c/f</v>
          </cell>
          <cell r="C130">
            <v>-0.1140882295099265</v>
          </cell>
          <cell r="D130">
            <v>3693.8800000000006</v>
          </cell>
          <cell r="E130">
            <v>4169.58</v>
          </cell>
        </row>
        <row r="132">
          <cell r="A132" t="str">
            <v>Check</v>
          </cell>
          <cell r="D132">
            <v>0</v>
          </cell>
          <cell r="E132">
            <v>0</v>
          </cell>
        </row>
        <row r="136">
          <cell r="A136" t="str">
            <v>Variance Analysis</v>
          </cell>
        </row>
        <row r="138">
          <cell r="A138" t="str">
            <v>Other receipts for the 2014/2015 year comprised £1000 received from Oxfordshire County Council for flood defences, £155 in respect of the periodic VAT reclaim and £102 in respect of allotment rents; other receipts in 2013/2014 consisted solely of £120 for allotment rents.</v>
          </cell>
        </row>
        <row r="139">
          <cell r="A139" t="str">
            <v>Other costs have increased by some £2,041 from £991 in 2013/2014 to £3,032 in 2014/2015, primarily due to expenditure of £1200 on village notice boardsand £824 expenditure on flod defences in 2014/2015 (2013/2013 comparatives: £nil).</v>
          </cell>
        </row>
        <row r="140">
          <cell r="A140" t="str">
            <v>The value of fixed assets has increased from £2,9010 at 31 March 2014 to £3,610 at 31 March 2015, reflecting capital expenditure on notice boards, offset by revaluations elsewhere.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workbookViewId="0">
      <selection sqref="A1:G58"/>
    </sheetView>
  </sheetViews>
  <sheetFormatPr defaultRowHeight="15" x14ac:dyDescent="0.25"/>
  <sheetData>
    <row r="1" spans="1:7" ht="15.75" x14ac:dyDescent="0.25">
      <c r="A1" s="1" t="s">
        <v>0</v>
      </c>
      <c r="B1" s="2"/>
      <c r="C1" s="3"/>
      <c r="D1" s="4"/>
      <c r="E1" s="2"/>
      <c r="F1" s="4"/>
      <c r="G1" s="5"/>
    </row>
    <row r="2" spans="1:7" x14ac:dyDescent="0.25">
      <c r="A2" s="6"/>
      <c r="B2" s="7"/>
      <c r="C2" s="8"/>
      <c r="D2" s="9"/>
      <c r="E2" s="7"/>
      <c r="F2" s="9"/>
      <c r="G2" s="10"/>
    </row>
    <row r="3" spans="1:7" x14ac:dyDescent="0.25">
      <c r="A3" s="11" t="s">
        <v>1</v>
      </c>
      <c r="B3" s="12"/>
      <c r="C3" s="4" t="s">
        <v>2</v>
      </c>
      <c r="D3" s="5" t="s">
        <v>3</v>
      </c>
      <c r="E3" s="5" t="s">
        <v>4</v>
      </c>
      <c r="F3" s="5" t="s">
        <v>3</v>
      </c>
      <c r="G3" s="13"/>
    </row>
    <row r="4" spans="1:7" ht="38.25" x14ac:dyDescent="0.25">
      <c r="A4" s="11"/>
      <c r="B4" s="12"/>
      <c r="C4" s="9" t="s">
        <v>5</v>
      </c>
      <c r="D4" s="10" t="s">
        <v>6</v>
      </c>
      <c r="E4" s="10" t="s">
        <v>6</v>
      </c>
      <c r="F4" s="10" t="s">
        <v>7</v>
      </c>
      <c r="G4" s="13"/>
    </row>
    <row r="5" spans="1:7" x14ac:dyDescent="0.25">
      <c r="A5" s="11"/>
      <c r="B5" s="12"/>
      <c r="C5" s="9" t="s">
        <v>8</v>
      </c>
      <c r="D5" s="10" t="s">
        <v>8</v>
      </c>
      <c r="E5" s="10" t="s">
        <v>8</v>
      </c>
      <c r="F5" s="10" t="s">
        <v>8</v>
      </c>
      <c r="G5" s="13"/>
    </row>
    <row r="6" spans="1:7" x14ac:dyDescent="0.25">
      <c r="A6" s="14" t="s">
        <v>9</v>
      </c>
      <c r="B6" s="15"/>
      <c r="C6" s="16"/>
      <c r="D6" s="15"/>
      <c r="E6" s="15"/>
      <c r="F6" s="15"/>
      <c r="G6" s="15"/>
    </row>
    <row r="7" spans="1:7" x14ac:dyDescent="0.25">
      <c r="A7" s="17" t="s">
        <v>10</v>
      </c>
      <c r="B7" s="13"/>
      <c r="C7" s="18"/>
      <c r="D7" s="7"/>
      <c r="E7" s="7"/>
      <c r="F7" s="7"/>
      <c r="G7" s="7"/>
    </row>
    <row r="8" spans="1:7" x14ac:dyDescent="0.25">
      <c r="A8" s="6" t="s">
        <v>11</v>
      </c>
      <c r="B8" s="7"/>
      <c r="C8" s="8">
        <v>1800.26</v>
      </c>
      <c r="D8" s="8">
        <v>1950</v>
      </c>
      <c r="E8" s="8">
        <v>2022</v>
      </c>
      <c r="F8" s="8">
        <v>2000</v>
      </c>
      <c r="G8" s="7"/>
    </row>
    <row r="9" spans="1:7" x14ac:dyDescent="0.25">
      <c r="A9" s="6" t="s">
        <v>12</v>
      </c>
      <c r="B9" s="7"/>
      <c r="C9" s="8">
        <v>0</v>
      </c>
      <c r="D9" s="8">
        <v>0</v>
      </c>
      <c r="E9" s="8">
        <v>0</v>
      </c>
      <c r="F9" s="8">
        <v>0</v>
      </c>
      <c r="G9" s="7"/>
    </row>
    <row r="10" spans="1:7" x14ac:dyDescent="0.25">
      <c r="A10" s="6" t="s">
        <v>13</v>
      </c>
      <c r="B10" s="7"/>
      <c r="C10" s="8">
        <v>102</v>
      </c>
      <c r="D10" s="8">
        <v>160</v>
      </c>
      <c r="E10" s="8">
        <v>120</v>
      </c>
      <c r="F10" s="8">
        <v>120</v>
      </c>
      <c r="G10" s="7"/>
    </row>
    <row r="11" spans="1:7" x14ac:dyDescent="0.25">
      <c r="A11" s="6" t="s">
        <v>14</v>
      </c>
      <c r="B11" s="7"/>
      <c r="C11" s="8">
        <v>1000</v>
      </c>
      <c r="D11" s="8">
        <v>0</v>
      </c>
      <c r="E11" s="8"/>
      <c r="F11" s="8">
        <v>0</v>
      </c>
      <c r="G11" s="7"/>
    </row>
    <row r="12" spans="1:7" x14ac:dyDescent="0.25">
      <c r="A12" s="6" t="s">
        <v>15</v>
      </c>
      <c r="B12" s="7"/>
      <c r="C12" s="8">
        <v>154.52000000000001</v>
      </c>
      <c r="D12" s="8">
        <v>0</v>
      </c>
      <c r="E12" s="8">
        <v>0</v>
      </c>
      <c r="F12" s="8">
        <v>0</v>
      </c>
      <c r="G12" s="7"/>
    </row>
    <row r="13" spans="1:7" x14ac:dyDescent="0.25">
      <c r="A13" s="17" t="s">
        <v>16</v>
      </c>
      <c r="B13" s="13"/>
      <c r="C13" s="4">
        <f>SUM(C8:C12)</f>
        <v>3056.78</v>
      </c>
      <c r="D13" s="19">
        <f>SUM(D8:D12)</f>
        <v>2110</v>
      </c>
      <c r="E13" s="19">
        <f>SUM(E8:E12)</f>
        <v>2142</v>
      </c>
      <c r="F13" s="19">
        <f>SUM(F8:F12)</f>
        <v>2120</v>
      </c>
      <c r="G13" s="13"/>
    </row>
    <row r="14" spans="1:7" x14ac:dyDescent="0.25">
      <c r="A14" s="6"/>
      <c r="B14" s="7"/>
      <c r="C14" s="8"/>
      <c r="D14" s="20"/>
      <c r="E14" s="20"/>
      <c r="F14" s="20"/>
      <c r="G14" s="7"/>
    </row>
    <row r="15" spans="1:7" x14ac:dyDescent="0.25">
      <c r="A15" s="17" t="s">
        <v>17</v>
      </c>
      <c r="B15" s="13"/>
      <c r="C15" s="8"/>
      <c r="D15" s="20"/>
      <c r="E15" s="20"/>
      <c r="F15" s="20"/>
      <c r="G15" s="7"/>
    </row>
    <row r="16" spans="1:7" x14ac:dyDescent="0.25">
      <c r="A16" s="14" t="s">
        <v>18</v>
      </c>
      <c r="B16" s="15"/>
      <c r="C16" s="8"/>
      <c r="D16" s="20"/>
      <c r="E16" s="20"/>
      <c r="F16" s="20"/>
      <c r="G16" s="7"/>
    </row>
    <row r="17" spans="1:7" x14ac:dyDescent="0.25">
      <c r="A17" s="6" t="s">
        <v>19</v>
      </c>
      <c r="B17" s="7"/>
      <c r="C17" s="8">
        <v>705.6</v>
      </c>
      <c r="D17" s="8">
        <v>750</v>
      </c>
      <c r="E17" s="20">
        <v>750</v>
      </c>
      <c r="F17" s="20">
        <v>700</v>
      </c>
      <c r="G17" s="7"/>
    </row>
    <row r="18" spans="1:7" x14ac:dyDescent="0.25">
      <c r="A18" s="6" t="s">
        <v>20</v>
      </c>
      <c r="B18" s="7"/>
      <c r="C18" s="8">
        <v>133.07</v>
      </c>
      <c r="D18" s="8">
        <v>135</v>
      </c>
      <c r="E18" s="20">
        <v>135</v>
      </c>
      <c r="F18" s="20">
        <v>135</v>
      </c>
      <c r="G18" s="7"/>
    </row>
    <row r="19" spans="1:7" x14ac:dyDescent="0.25">
      <c r="A19" s="6" t="s">
        <v>21</v>
      </c>
      <c r="B19" s="7"/>
      <c r="C19" s="8">
        <v>344.51</v>
      </c>
      <c r="D19" s="8">
        <v>350</v>
      </c>
      <c r="E19" s="20">
        <v>345</v>
      </c>
      <c r="F19" s="20">
        <v>350</v>
      </c>
      <c r="G19" s="7"/>
    </row>
    <row r="20" spans="1:7" x14ac:dyDescent="0.25">
      <c r="A20" s="6" t="s">
        <v>22</v>
      </c>
      <c r="B20" s="7"/>
      <c r="C20" s="8">
        <v>0</v>
      </c>
      <c r="D20" s="8">
        <v>0</v>
      </c>
      <c r="E20" s="8">
        <v>0</v>
      </c>
      <c r="F20" s="8">
        <v>0</v>
      </c>
      <c r="G20" s="7"/>
    </row>
    <row r="21" spans="1:7" x14ac:dyDescent="0.25">
      <c r="A21" s="6" t="s">
        <v>23</v>
      </c>
      <c r="B21" s="7"/>
      <c r="C21" s="8">
        <v>0</v>
      </c>
      <c r="D21" s="8">
        <v>0</v>
      </c>
      <c r="E21" s="8">
        <v>0</v>
      </c>
      <c r="F21" s="8">
        <v>0</v>
      </c>
      <c r="G21" s="7"/>
    </row>
    <row r="22" spans="1:7" x14ac:dyDescent="0.25">
      <c r="A22" s="6" t="s">
        <v>24</v>
      </c>
      <c r="B22" s="7"/>
      <c r="C22" s="8">
        <v>0</v>
      </c>
      <c r="D22" s="8">
        <v>0</v>
      </c>
      <c r="E22" s="8">
        <v>72.33</v>
      </c>
      <c r="F22" s="8" t="s">
        <v>25</v>
      </c>
      <c r="G22" s="7"/>
    </row>
    <row r="23" spans="1:7" x14ac:dyDescent="0.25">
      <c r="A23" s="6" t="s">
        <v>26</v>
      </c>
      <c r="B23" s="7"/>
      <c r="C23" s="8">
        <v>50</v>
      </c>
      <c r="D23" s="8">
        <v>50</v>
      </c>
      <c r="E23" s="8">
        <v>50</v>
      </c>
      <c r="F23" s="8">
        <v>50</v>
      </c>
      <c r="G23" s="7"/>
    </row>
    <row r="24" spans="1:7" x14ac:dyDescent="0.25">
      <c r="A24" s="6" t="s">
        <v>27</v>
      </c>
      <c r="B24" s="7"/>
      <c r="C24" s="8">
        <v>0</v>
      </c>
      <c r="D24" s="8">
        <v>100</v>
      </c>
      <c r="E24" s="8">
        <v>100</v>
      </c>
      <c r="F24" s="8">
        <v>100</v>
      </c>
      <c r="G24" s="7"/>
    </row>
    <row r="25" spans="1:7" x14ac:dyDescent="0.25">
      <c r="A25" s="14" t="s">
        <v>28</v>
      </c>
      <c r="B25" s="15"/>
      <c r="C25" s="21">
        <f>SUM(C17:C24)</f>
        <v>1233.18</v>
      </c>
      <c r="D25" s="21">
        <f>SUM(D17:D24)</f>
        <v>1385</v>
      </c>
      <c r="E25" s="21">
        <f>SUM(E17:E24)</f>
        <v>1452.33</v>
      </c>
      <c r="F25" s="21">
        <f>SUM(F17:F24)</f>
        <v>1335</v>
      </c>
      <c r="G25" s="15"/>
    </row>
    <row r="26" spans="1:7" x14ac:dyDescent="0.25">
      <c r="A26" s="6"/>
      <c r="B26" s="7"/>
      <c r="C26" s="8"/>
      <c r="D26" s="20"/>
      <c r="E26" s="20"/>
      <c r="F26" s="20"/>
      <c r="G26" s="7"/>
    </row>
    <row r="27" spans="1:7" x14ac:dyDescent="0.25">
      <c r="A27" s="14" t="s">
        <v>29</v>
      </c>
      <c r="B27" s="15"/>
      <c r="C27" s="21"/>
      <c r="D27" s="22"/>
      <c r="E27" s="22"/>
      <c r="F27" s="22"/>
      <c r="G27" s="15"/>
    </row>
    <row r="28" spans="1:7" x14ac:dyDescent="0.25">
      <c r="A28" s="23" t="s">
        <v>30</v>
      </c>
      <c r="B28" s="15"/>
      <c r="C28" s="8">
        <v>50</v>
      </c>
      <c r="D28" s="8">
        <v>50</v>
      </c>
      <c r="E28" s="8">
        <v>50</v>
      </c>
      <c r="F28" s="8">
        <v>50</v>
      </c>
      <c r="G28" s="15"/>
    </row>
    <row r="29" spans="1:7" x14ac:dyDescent="0.25">
      <c r="A29" s="6" t="s">
        <v>31</v>
      </c>
      <c r="B29" s="7"/>
      <c r="C29" s="8">
        <v>45</v>
      </c>
      <c r="D29" s="8">
        <v>45</v>
      </c>
      <c r="E29" s="8">
        <v>45</v>
      </c>
      <c r="F29" s="8">
        <v>45</v>
      </c>
      <c r="G29" s="7"/>
    </row>
    <row r="30" spans="1:7" x14ac:dyDescent="0.25">
      <c r="A30" s="6" t="s">
        <v>32</v>
      </c>
      <c r="B30" s="7"/>
      <c r="C30" s="8">
        <v>45</v>
      </c>
      <c r="D30" s="8">
        <v>45</v>
      </c>
      <c r="E30" s="8">
        <v>45</v>
      </c>
      <c r="F30" s="8">
        <v>45</v>
      </c>
      <c r="G30" s="7"/>
    </row>
    <row r="31" spans="1:7" x14ac:dyDescent="0.25">
      <c r="A31" s="6" t="s">
        <v>33</v>
      </c>
      <c r="B31" s="7"/>
      <c r="C31" s="8">
        <v>45</v>
      </c>
      <c r="D31" s="8">
        <v>45</v>
      </c>
      <c r="E31" s="8">
        <v>45</v>
      </c>
      <c r="F31" s="8">
        <v>45</v>
      </c>
      <c r="G31" s="7"/>
    </row>
    <row r="32" spans="1:7" x14ac:dyDescent="0.25">
      <c r="A32" s="6" t="s">
        <v>34</v>
      </c>
      <c r="B32" s="7"/>
      <c r="C32" s="8">
        <v>0</v>
      </c>
      <c r="D32" s="8">
        <v>0</v>
      </c>
      <c r="E32" s="8">
        <v>0</v>
      </c>
      <c r="F32" s="8">
        <v>0</v>
      </c>
      <c r="G32" s="7"/>
    </row>
    <row r="33" spans="1:7" x14ac:dyDescent="0.25">
      <c r="A33" s="6" t="s">
        <v>35</v>
      </c>
      <c r="B33" s="7"/>
      <c r="C33" s="8">
        <v>45</v>
      </c>
      <c r="D33" s="8">
        <v>45</v>
      </c>
      <c r="E33" s="8">
        <v>45</v>
      </c>
      <c r="F33" s="8">
        <v>45</v>
      </c>
      <c r="G33" s="7"/>
    </row>
    <row r="34" spans="1:7" x14ac:dyDescent="0.25">
      <c r="A34" s="6" t="s">
        <v>36</v>
      </c>
      <c r="B34" s="7"/>
      <c r="C34" s="8">
        <v>0</v>
      </c>
      <c r="D34" s="8">
        <v>45</v>
      </c>
      <c r="E34" s="8">
        <v>45</v>
      </c>
      <c r="F34" s="8">
        <v>45</v>
      </c>
      <c r="G34" s="7"/>
    </row>
    <row r="35" spans="1:7" x14ac:dyDescent="0.25">
      <c r="A35" s="14" t="s">
        <v>37</v>
      </c>
      <c r="B35" s="15"/>
      <c r="C35" s="21">
        <f>SUM(C28:C34)</f>
        <v>230</v>
      </c>
      <c r="D35" s="21">
        <f t="shared" ref="D35:F35" si="0">SUM(D28:D34)</f>
        <v>275</v>
      </c>
      <c r="E35" s="21">
        <f t="shared" si="0"/>
        <v>275</v>
      </c>
      <c r="F35" s="21">
        <f t="shared" si="0"/>
        <v>275</v>
      </c>
      <c r="G35" s="15"/>
    </row>
    <row r="36" spans="1:7" x14ac:dyDescent="0.25">
      <c r="A36" s="6"/>
      <c r="B36" s="7"/>
      <c r="C36" s="8"/>
      <c r="D36" s="20"/>
      <c r="E36" s="20"/>
      <c r="F36" s="20"/>
      <c r="G36" s="7"/>
    </row>
    <row r="37" spans="1:7" x14ac:dyDescent="0.25">
      <c r="A37" s="14" t="s">
        <v>38</v>
      </c>
      <c r="B37" s="15"/>
      <c r="C37" s="8"/>
      <c r="D37" s="20"/>
      <c r="E37" s="20"/>
      <c r="F37" s="20"/>
      <c r="G37" s="7"/>
    </row>
    <row r="38" spans="1:7" x14ac:dyDescent="0.25">
      <c r="A38" s="6" t="s">
        <v>39</v>
      </c>
      <c r="B38" s="7"/>
      <c r="C38" s="8">
        <v>45</v>
      </c>
      <c r="D38" s="8">
        <v>45</v>
      </c>
      <c r="E38" s="20">
        <v>45</v>
      </c>
      <c r="F38" s="20">
        <v>45</v>
      </c>
      <c r="G38" s="7"/>
    </row>
    <row r="39" spans="1:7" x14ac:dyDescent="0.25">
      <c r="A39" s="14" t="s">
        <v>40</v>
      </c>
      <c r="B39" s="15"/>
      <c r="C39" s="21">
        <f>SUM(C38:C38)</f>
        <v>45</v>
      </c>
      <c r="D39" s="22">
        <f>SUM(D38:D38)</f>
        <v>45</v>
      </c>
      <c r="E39" s="22">
        <f>SUM(E38:E38)</f>
        <v>45</v>
      </c>
      <c r="F39" s="22">
        <f>SUM(F38:F38)</f>
        <v>45</v>
      </c>
      <c r="G39" s="7"/>
    </row>
    <row r="40" spans="1:7" x14ac:dyDescent="0.25">
      <c r="A40" s="6"/>
      <c r="B40" s="7"/>
      <c r="C40" s="8"/>
      <c r="D40" s="20"/>
      <c r="E40" s="20"/>
      <c r="F40" s="20"/>
      <c r="G40" s="7"/>
    </row>
    <row r="41" spans="1:7" x14ac:dyDescent="0.25">
      <c r="A41" s="14" t="s">
        <v>41</v>
      </c>
      <c r="B41" s="15"/>
      <c r="C41" s="24"/>
      <c r="D41" s="25"/>
      <c r="E41" s="25"/>
      <c r="F41" s="25"/>
      <c r="G41" s="20"/>
    </row>
    <row r="42" spans="1:7" x14ac:dyDescent="0.25">
      <c r="A42" s="23" t="s">
        <v>42</v>
      </c>
      <c r="B42" s="26"/>
      <c r="C42" s="8">
        <v>0</v>
      </c>
      <c r="D42" s="8">
        <v>0</v>
      </c>
      <c r="E42" s="8">
        <v>0</v>
      </c>
      <c r="F42" s="8">
        <v>0</v>
      </c>
      <c r="G42" s="20"/>
    </row>
    <row r="43" spans="1:7" x14ac:dyDescent="0.25">
      <c r="A43" s="23" t="s">
        <v>43</v>
      </c>
      <c r="B43" s="26"/>
      <c r="C43" s="8">
        <v>1200</v>
      </c>
      <c r="D43" s="8">
        <v>0</v>
      </c>
      <c r="E43" s="8">
        <v>0</v>
      </c>
      <c r="F43" s="27">
        <v>600</v>
      </c>
      <c r="G43" s="20"/>
    </row>
    <row r="44" spans="1:7" x14ac:dyDescent="0.25">
      <c r="A44" s="23" t="s">
        <v>44</v>
      </c>
      <c r="B44" s="26"/>
      <c r="C44" s="8">
        <v>824.3</v>
      </c>
      <c r="D44" s="8">
        <v>0</v>
      </c>
      <c r="E44" s="8">
        <v>0</v>
      </c>
      <c r="F44" s="27">
        <v>0</v>
      </c>
      <c r="G44" s="20"/>
    </row>
    <row r="45" spans="1:7" x14ac:dyDescent="0.25">
      <c r="A45" s="23" t="s">
        <v>45</v>
      </c>
      <c r="B45" s="26"/>
      <c r="C45" s="8">
        <v>0</v>
      </c>
      <c r="D45" s="8">
        <v>500</v>
      </c>
      <c r="E45" s="8">
        <v>500</v>
      </c>
      <c r="F45" s="8">
        <v>500</v>
      </c>
      <c r="G45" s="26"/>
    </row>
    <row r="46" spans="1:7" x14ac:dyDescent="0.25">
      <c r="A46" s="14" t="s">
        <v>46</v>
      </c>
      <c r="B46" s="15"/>
      <c r="C46" s="21">
        <f>+SUM(C42:C45)</f>
        <v>2024.3</v>
      </c>
      <c r="D46" s="21">
        <f>+SUM(D42:D45)</f>
        <v>500</v>
      </c>
      <c r="E46" s="21">
        <f>+SUM(E42:E45)</f>
        <v>500</v>
      </c>
      <c r="F46" s="21">
        <f>+SUM(F42:F45)</f>
        <v>1100</v>
      </c>
      <c r="G46" s="15"/>
    </row>
    <row r="47" spans="1:7" x14ac:dyDescent="0.25">
      <c r="A47" s="6"/>
      <c r="B47" s="7"/>
      <c r="C47" s="8"/>
      <c r="D47" s="20"/>
      <c r="E47" s="20"/>
      <c r="F47" s="20"/>
      <c r="G47" s="7"/>
    </row>
    <row r="48" spans="1:7" x14ac:dyDescent="0.25">
      <c r="A48" s="17" t="s">
        <v>47</v>
      </c>
      <c r="B48" s="13"/>
      <c r="C48" s="4">
        <f>+C25+C35+C39+C46</f>
        <v>3532.48</v>
      </c>
      <c r="D48" s="19">
        <f>+D25+D35+D39+D46</f>
        <v>2205</v>
      </c>
      <c r="E48" s="19">
        <f>+E25+E35+E39+E46</f>
        <v>2272.33</v>
      </c>
      <c r="F48" s="19">
        <f>+F25+F35+F39+F46</f>
        <v>2755</v>
      </c>
      <c r="G48" s="13"/>
    </row>
    <row r="49" spans="1:7" x14ac:dyDescent="0.25">
      <c r="A49" s="17"/>
      <c r="B49" s="13"/>
      <c r="C49" s="4"/>
      <c r="D49" s="19"/>
      <c r="E49" s="19"/>
      <c r="F49" s="19"/>
      <c r="G49" s="13"/>
    </row>
    <row r="50" spans="1:7" x14ac:dyDescent="0.25">
      <c r="A50" s="17" t="s">
        <v>48</v>
      </c>
      <c r="B50" s="13"/>
      <c r="C50" s="19">
        <f>C13-C48</f>
        <v>-475.69999999999982</v>
      </c>
      <c r="D50" s="19">
        <f>D13-D48</f>
        <v>-95</v>
      </c>
      <c r="E50" s="19">
        <f>E13-E48</f>
        <v>-130.32999999999993</v>
      </c>
      <c r="F50" s="19">
        <f>F13-F48</f>
        <v>-635</v>
      </c>
      <c r="G50" s="13"/>
    </row>
    <row r="51" spans="1:7" x14ac:dyDescent="0.25">
      <c r="A51" s="17"/>
      <c r="B51" s="13"/>
      <c r="C51" s="4"/>
      <c r="D51" s="19"/>
      <c r="E51" s="19"/>
      <c r="F51" s="19"/>
      <c r="G51" s="13"/>
    </row>
    <row r="52" spans="1:7" x14ac:dyDescent="0.25">
      <c r="A52" s="28"/>
      <c r="B52" s="29"/>
      <c r="C52" s="4"/>
      <c r="D52" s="7"/>
      <c r="E52" s="7"/>
      <c r="F52" s="7"/>
      <c r="G52" s="7"/>
    </row>
    <row r="53" spans="1:7" x14ac:dyDescent="0.25">
      <c r="A53" s="11" t="s">
        <v>49</v>
      </c>
      <c r="B53" s="13"/>
      <c r="C53" s="5" t="s">
        <v>8</v>
      </c>
      <c r="D53" s="7"/>
      <c r="E53" s="7"/>
      <c r="F53" s="7"/>
      <c r="G53" s="7"/>
    </row>
    <row r="54" spans="1:7" x14ac:dyDescent="0.25">
      <c r="A54" s="6"/>
      <c r="B54" s="7"/>
      <c r="C54" s="30"/>
      <c r="D54" s="7"/>
      <c r="E54" s="7"/>
      <c r="F54" s="7"/>
      <c r="G54" s="7"/>
    </row>
    <row r="55" spans="1:7" x14ac:dyDescent="0.25">
      <c r="A55" s="17" t="s">
        <v>50</v>
      </c>
      <c r="B55" s="13"/>
      <c r="C55" s="31">
        <v>4169.58</v>
      </c>
      <c r="D55" s="32">
        <f>+C57</f>
        <v>3693.88</v>
      </c>
      <c r="E55" s="33">
        <f>+C57</f>
        <v>3693.88</v>
      </c>
      <c r="F55" s="32">
        <f>+E57</f>
        <v>3563.55</v>
      </c>
      <c r="G55" s="7"/>
    </row>
    <row r="56" spans="1:7" x14ac:dyDescent="0.25">
      <c r="A56" s="6" t="s">
        <v>51</v>
      </c>
      <c r="B56" s="7"/>
      <c r="C56" s="34">
        <f>VLOOKUP(A56,'[1]2014-2015'!A:E,4,FALSE)</f>
        <v>-475.69999999999982</v>
      </c>
      <c r="D56" s="34">
        <f>D50</f>
        <v>-95</v>
      </c>
      <c r="E56" s="34">
        <f>E50</f>
        <v>-130.32999999999993</v>
      </c>
      <c r="F56" s="34">
        <f>F50</f>
        <v>-635</v>
      </c>
      <c r="G56" s="7"/>
    </row>
    <row r="57" spans="1:7" x14ac:dyDescent="0.25">
      <c r="A57" s="17" t="s">
        <v>52</v>
      </c>
      <c r="B57" s="13"/>
      <c r="C57" s="4">
        <f>SUM(C55:C56)</f>
        <v>3693.88</v>
      </c>
      <c r="D57" s="19">
        <f>SUM(D55:D56)</f>
        <v>3598.88</v>
      </c>
      <c r="E57" s="19">
        <f>SUM(E55:E56)</f>
        <v>3563.55</v>
      </c>
      <c r="F57" s="19">
        <f>SUM(F55:F56)</f>
        <v>2928.55</v>
      </c>
      <c r="G57" s="7"/>
    </row>
    <row r="58" spans="1:7" x14ac:dyDescent="0.25">
      <c r="A58" s="6"/>
      <c r="B58" s="7"/>
      <c r="C58" s="8"/>
      <c r="D58" s="7"/>
      <c r="E58" s="7"/>
      <c r="F58" s="7"/>
      <c r="G58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2016-04-11T15:00:32Z</dcterms:created>
  <dcterms:modified xsi:type="dcterms:W3CDTF">2016-04-11T15:01:03Z</dcterms:modified>
</cp:coreProperties>
</file>