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\Documents\Parish Council\Accounts\2021-22\"/>
    </mc:Choice>
  </mc:AlternateContent>
  <xr:revisionPtr revIDLastSave="0" documentId="8_{6E4BB8E7-880D-405D-9300-90A819CD9901}" xr6:coauthVersionLast="47" xr6:coauthVersionMax="47" xr10:uidLastSave="{00000000-0000-0000-0000-000000000000}"/>
  <bookViews>
    <workbookView xWindow="1140" yWindow="1140" windowWidth="16530" windowHeight="9400" xr2:uid="{C32FAB3C-7F92-462D-8E33-1FA445A54B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1" i="1" l="1"/>
  <c r="E61" i="1"/>
  <c r="D61" i="1"/>
  <c r="C61" i="1"/>
  <c r="F45" i="1"/>
  <c r="E45" i="1"/>
  <c r="D45" i="1"/>
  <c r="C45" i="1"/>
  <c r="F41" i="1"/>
  <c r="E41" i="1"/>
  <c r="D41" i="1"/>
  <c r="C41" i="1"/>
  <c r="F37" i="1"/>
  <c r="E37" i="1"/>
  <c r="D37" i="1"/>
  <c r="C37" i="1"/>
  <c r="F33" i="1"/>
  <c r="E33" i="1"/>
  <c r="D33" i="1"/>
  <c r="C33" i="1"/>
  <c r="F27" i="1"/>
  <c r="F62" i="1" s="1"/>
  <c r="E27" i="1"/>
  <c r="E62" i="1" s="1"/>
  <c r="D27" i="1"/>
  <c r="D62" i="1" s="1"/>
  <c r="C27" i="1"/>
  <c r="C62" i="1" s="1"/>
  <c r="F13" i="1"/>
  <c r="F64" i="1" s="1"/>
  <c r="F69" i="1" s="1"/>
  <c r="E13" i="1"/>
  <c r="E64" i="1" s="1"/>
  <c r="E69" i="1" s="1"/>
  <c r="D13" i="1"/>
  <c r="D64" i="1" s="1"/>
  <c r="D69" i="1" s="1"/>
  <c r="C13" i="1"/>
  <c r="C64" i="1" s="1"/>
  <c r="C69" i="1" s="1"/>
  <c r="C70" i="1" s="1"/>
  <c r="D68" i="1" s="1"/>
  <c r="D70" i="1" s="1"/>
  <c r="E68" i="1" s="1"/>
  <c r="E70" i="1" s="1"/>
  <c r="F68" i="1" s="1"/>
  <c r="F70" i="1" s="1"/>
</calcChain>
</file>

<file path=xl/sharedStrings.xml><?xml version="1.0" encoding="utf-8"?>
<sst xmlns="http://schemas.openxmlformats.org/spreadsheetml/2006/main" count="118" uniqueCount="67">
  <si>
    <t>Asthal Parish Accounts : Forecast Year Ended 31 March 2022</t>
  </si>
  <si>
    <t>INCOME &amp; EXPENDITURE ACCOUNT</t>
  </si>
  <si>
    <t>Actual</t>
  </si>
  <si>
    <t xml:space="preserve">Budget </t>
  </si>
  <si>
    <t>Forecast</t>
  </si>
  <si>
    <t>Y/E 31 March 2021</t>
  </si>
  <si>
    <t>Y/E 31 March 2022</t>
  </si>
  <si>
    <t>Y/E 31 March 2023</t>
  </si>
  <si>
    <t>ORDINARY ACTIVITY</t>
  </si>
  <si>
    <t>£</t>
  </si>
  <si>
    <t>INCOME</t>
  </si>
  <si>
    <t>Precept</t>
  </si>
  <si>
    <t>Interest on bank accounts</t>
  </si>
  <si>
    <t>Allotment rents</t>
  </si>
  <si>
    <t>ALMH Field Assarts SIDS</t>
  </si>
  <si>
    <t>OCC grant</t>
  </si>
  <si>
    <t>-</t>
  </si>
  <si>
    <t>VAT receipt</t>
  </si>
  <si>
    <t>Total income</t>
  </si>
  <si>
    <t>EXPENDITURE</t>
  </si>
  <si>
    <t>General Administration</t>
  </si>
  <si>
    <t>Clerk's salary &amp; expenses</t>
  </si>
  <si>
    <t>OALC subscription</t>
  </si>
  <si>
    <t>Training</t>
  </si>
  <si>
    <t>Local Council insurance</t>
  </si>
  <si>
    <t>Audit fee</t>
  </si>
  <si>
    <t>WODC election expenses</t>
  </si>
  <si>
    <t>Asthall Leigh Memorial Hall rent</t>
  </si>
  <si>
    <t>ALMH Annual Meeting costs</t>
  </si>
  <si>
    <t>Parish Council GDPR upgrade</t>
  </si>
  <si>
    <t>Website</t>
  </si>
  <si>
    <t>Total general admin expenses</t>
  </si>
  <si>
    <t>s 137 payments</t>
  </si>
  <si>
    <t>Cotswold Conservation Board</t>
  </si>
  <si>
    <t>Thames Valley &amp; Chiltern Air Ambulance Trust</t>
  </si>
  <si>
    <t>Volunteer Link Up</t>
  </si>
  <si>
    <t>Total s 137 payments</t>
  </si>
  <si>
    <t>s 142(2A) payments</t>
  </si>
  <si>
    <t>Citizens Advice Bureau</t>
  </si>
  <si>
    <t>Total s142(2A) payments</t>
  </si>
  <si>
    <t>s27(Local Gov and Rating act 1997) payment</t>
  </si>
  <si>
    <t>Villager Community Bus</t>
  </si>
  <si>
    <t>Total s27 payments</t>
  </si>
  <si>
    <t>s234(Public Health Act 1936) payment</t>
  </si>
  <si>
    <t>Defib training</t>
  </si>
  <si>
    <t>Total s234 payments</t>
  </si>
  <si>
    <t>Capital / other expenditure</t>
  </si>
  <si>
    <t>Defibrilators</t>
  </si>
  <si>
    <t>Notice board</t>
  </si>
  <si>
    <t>Salt bin</t>
  </si>
  <si>
    <t>Solicitors fees</t>
  </si>
  <si>
    <t>Field Assarts SIDS</t>
  </si>
  <si>
    <t>Bench</t>
  </si>
  <si>
    <t>Litter pickers</t>
  </si>
  <si>
    <t>Speed assessment</t>
  </si>
  <si>
    <t>Computer/scanner/software</t>
  </si>
  <si>
    <t>Clearing allotments</t>
  </si>
  <si>
    <t>Asthal triangle</t>
  </si>
  <si>
    <t>Dog Bin</t>
  </si>
  <si>
    <t>Contingency</t>
  </si>
  <si>
    <t>Total capital expenditure</t>
  </si>
  <si>
    <t>Total expenditure</t>
  </si>
  <si>
    <t>SURPLUS FOR THE YEAR ON ORDINARY ACTIVITY</t>
  </si>
  <si>
    <t>RESERVES</t>
  </si>
  <si>
    <t>Balance b/f at 1 April</t>
  </si>
  <si>
    <t>Add surplus for year</t>
  </si>
  <si>
    <t>Balance c/f at 31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</si>
</sst>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[Red]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4" fontId="6" fillId="0" borderId="0" xfId="1" applyNumberFormat="1" applyFont="1" applyAlignment="1">
      <alignment horizontal="righ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0" fontId="0" fillId="0" borderId="0" xfId="0" applyNumberFormat="1"/>
    <xf numFmtId="164" fontId="8" fillId="0" borderId="0" xfId="1" applyNumberFormat="1" applyFont="1" applyAlignment="1"/>
    <xf numFmtId="0" fontId="0" fillId="0" borderId="0" xfId="0" applyAlignment="1">
      <alignment horizontal="center"/>
    </xf>
    <xf numFmtId="164" fontId="7" fillId="0" borderId="0" xfId="0" applyNumberFormat="1" applyFont="1" applyAlignment="1">
      <alignment vertical="top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6" fillId="0" borderId="0" xfId="1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164" fontId="8" fillId="0" borderId="0" xfId="0" applyNumberFormat="1" applyFont="1"/>
    <xf numFmtId="164" fontId="8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164" fontId="5" fillId="0" borderId="0" xfId="1" applyNumberFormat="1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40" fontId="2" fillId="0" borderId="0" xfId="0" applyNumberFormat="1" applyFont="1"/>
    <xf numFmtId="0" fontId="9" fillId="0" borderId="0" xfId="0" applyFont="1" applyAlignment="1">
      <alignment vertical="top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center"/>
    </xf>
    <xf numFmtId="2" fontId="0" fillId="0" borderId="0" xfId="0" applyNumberFormat="1"/>
    <xf numFmtId="164" fontId="7" fillId="0" borderId="0" xfId="1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94BD8-5FC1-4123-8FD0-09E96389AB07}">
  <dimension ref="A1:F70"/>
  <sheetViews>
    <sheetView tabSelected="1" workbookViewId="0">
      <selection activeCell="J5" sqref="J5"/>
    </sheetView>
  </sheetViews>
  <sheetFormatPr defaultRowHeight="14.5" x14ac:dyDescent="0.35"/>
  <cols>
    <col min="5" max="5" width="10.1796875" customWidth="1"/>
  </cols>
  <sheetData>
    <row r="1" spans="1:6" ht="15.5" x14ac:dyDescent="0.35">
      <c r="A1" s="1" t="s">
        <v>0</v>
      </c>
      <c r="B1" s="2"/>
    </row>
    <row r="2" spans="1:6" x14ac:dyDescent="0.35">
      <c r="A2" s="3"/>
      <c r="B2" s="4"/>
    </row>
    <row r="3" spans="1:6" x14ac:dyDescent="0.35">
      <c r="A3" s="5" t="s">
        <v>1</v>
      </c>
      <c r="B3" s="6"/>
      <c r="C3" s="7" t="s">
        <v>2</v>
      </c>
      <c r="D3" s="7" t="s">
        <v>3</v>
      </c>
      <c r="E3" s="7" t="s">
        <v>4</v>
      </c>
      <c r="F3" s="7" t="s">
        <v>3</v>
      </c>
    </row>
    <row r="4" spans="1:6" ht="39" x14ac:dyDescent="0.35">
      <c r="A4" s="5"/>
      <c r="B4" s="6"/>
      <c r="C4" s="8" t="s">
        <v>5</v>
      </c>
      <c r="D4" s="8" t="s">
        <v>6</v>
      </c>
      <c r="E4" s="8" t="s">
        <v>6</v>
      </c>
      <c r="F4" s="8" t="s">
        <v>7</v>
      </c>
    </row>
    <row r="5" spans="1:6" x14ac:dyDescent="0.35">
      <c r="A5" s="9" t="s">
        <v>8</v>
      </c>
      <c r="B5" s="10"/>
      <c r="C5" s="11" t="s">
        <v>9</v>
      </c>
    </row>
    <row r="6" spans="1:6" x14ac:dyDescent="0.35">
      <c r="A6" s="12" t="s">
        <v>10</v>
      </c>
      <c r="B6" s="13"/>
    </row>
    <row r="7" spans="1:6" x14ac:dyDescent="0.35">
      <c r="A7" s="3" t="s">
        <v>11</v>
      </c>
      <c r="B7" s="4"/>
      <c r="C7" s="14">
        <v>3700</v>
      </c>
      <c r="D7">
        <v>3700</v>
      </c>
      <c r="E7">
        <v>3700</v>
      </c>
      <c r="F7">
        <v>3700</v>
      </c>
    </row>
    <row r="8" spans="1:6" x14ac:dyDescent="0.35">
      <c r="A8" s="3" t="s">
        <v>12</v>
      </c>
      <c r="B8" s="4"/>
      <c r="C8" s="15">
        <v>0</v>
      </c>
      <c r="D8" s="15">
        <v>0</v>
      </c>
      <c r="E8" s="15">
        <v>0</v>
      </c>
      <c r="F8" s="15">
        <v>0</v>
      </c>
    </row>
    <row r="9" spans="1:6" x14ac:dyDescent="0.35">
      <c r="A9" s="3" t="s">
        <v>13</v>
      </c>
      <c r="B9" s="4"/>
      <c r="C9" s="14">
        <v>108</v>
      </c>
      <c r="D9" s="14">
        <v>92</v>
      </c>
      <c r="E9" s="14">
        <v>92</v>
      </c>
      <c r="F9" s="14">
        <v>92</v>
      </c>
    </row>
    <row r="10" spans="1:6" x14ac:dyDescent="0.35">
      <c r="A10" s="3" t="s">
        <v>14</v>
      </c>
      <c r="B10" s="4"/>
      <c r="C10" s="14"/>
      <c r="D10" s="14"/>
      <c r="E10" s="14">
        <v>5610</v>
      </c>
      <c r="F10" s="14"/>
    </row>
    <row r="11" spans="1:6" x14ac:dyDescent="0.35">
      <c r="A11" s="3" t="s">
        <v>15</v>
      </c>
      <c r="B11" s="4"/>
      <c r="C11" s="16" t="s">
        <v>16</v>
      </c>
      <c r="D11" s="16" t="s">
        <v>16</v>
      </c>
      <c r="E11" s="16" t="s">
        <v>16</v>
      </c>
      <c r="F11" t="s">
        <v>16</v>
      </c>
    </row>
    <row r="12" spans="1:6" x14ac:dyDescent="0.35">
      <c r="A12" s="3" t="s">
        <v>17</v>
      </c>
      <c r="B12" s="4"/>
      <c r="C12" s="14"/>
      <c r="D12">
        <v>407.44</v>
      </c>
      <c r="E12">
        <v>407.44</v>
      </c>
      <c r="F12">
        <v>1120</v>
      </c>
    </row>
    <row r="13" spans="1:6" x14ac:dyDescent="0.35">
      <c r="A13" s="12" t="s">
        <v>18</v>
      </c>
      <c r="B13" s="13"/>
      <c r="C13" s="17">
        <f>SUM(C7:C12)</f>
        <v>3808</v>
      </c>
      <c r="D13" s="17">
        <f>SUM(D7:D12)</f>
        <v>4199.4399999999996</v>
      </c>
      <c r="E13" s="17">
        <f>SUM(E7:E12)</f>
        <v>9809.44</v>
      </c>
      <c r="F13" s="17">
        <f>SUM(F7:F12)</f>
        <v>4912</v>
      </c>
    </row>
    <row r="14" spans="1:6" x14ac:dyDescent="0.35">
      <c r="A14" s="3"/>
      <c r="B14" s="4"/>
      <c r="C14" s="14"/>
    </row>
    <row r="15" spans="1:6" x14ac:dyDescent="0.35">
      <c r="A15" s="12" t="s">
        <v>19</v>
      </c>
      <c r="B15" s="13"/>
      <c r="C15" s="14"/>
    </row>
    <row r="16" spans="1:6" x14ac:dyDescent="0.35">
      <c r="A16" s="9" t="s">
        <v>20</v>
      </c>
      <c r="B16" s="10"/>
      <c r="C16" s="14"/>
    </row>
    <row r="17" spans="1:6" x14ac:dyDescent="0.35">
      <c r="A17" s="3" t="s">
        <v>21</v>
      </c>
      <c r="B17" s="4"/>
      <c r="C17" s="14">
        <v>1255.28</v>
      </c>
      <c r="D17" s="14">
        <v>1286.6600000000001</v>
      </c>
      <c r="E17" s="14">
        <v>1286.6600000000001</v>
      </c>
      <c r="F17" s="14">
        <v>1318.82</v>
      </c>
    </row>
    <row r="18" spans="1:6" x14ac:dyDescent="0.35">
      <c r="A18" s="3" t="s">
        <v>22</v>
      </c>
      <c r="B18" s="4"/>
      <c r="C18" s="18">
        <v>146.16</v>
      </c>
      <c r="D18" s="18">
        <v>150</v>
      </c>
      <c r="E18" s="18">
        <v>150</v>
      </c>
      <c r="F18" s="18">
        <v>154</v>
      </c>
    </row>
    <row r="19" spans="1:6" x14ac:dyDescent="0.35">
      <c r="A19" s="3" t="s">
        <v>23</v>
      </c>
      <c r="B19" s="4"/>
      <c r="C19" s="18" t="s">
        <v>16</v>
      </c>
      <c r="D19" s="18">
        <v>180</v>
      </c>
      <c r="E19" s="18">
        <v>180</v>
      </c>
      <c r="F19">
        <v>180</v>
      </c>
    </row>
    <row r="20" spans="1:6" x14ac:dyDescent="0.35">
      <c r="A20" s="3" t="s">
        <v>24</v>
      </c>
      <c r="B20" s="4"/>
      <c r="C20" s="18">
        <v>338.64</v>
      </c>
      <c r="D20" s="18">
        <v>340</v>
      </c>
      <c r="E20" s="18">
        <v>340</v>
      </c>
      <c r="F20" s="18">
        <v>348</v>
      </c>
    </row>
    <row r="21" spans="1:6" x14ac:dyDescent="0.35">
      <c r="A21" s="3" t="s">
        <v>25</v>
      </c>
      <c r="B21" s="4"/>
      <c r="C21" s="19" t="s">
        <v>16</v>
      </c>
      <c r="D21" s="19" t="s">
        <v>16</v>
      </c>
      <c r="E21" s="19" t="s">
        <v>16</v>
      </c>
      <c r="F21" s="19" t="s">
        <v>16</v>
      </c>
    </row>
    <row r="22" spans="1:6" x14ac:dyDescent="0.35">
      <c r="A22" s="3" t="s">
        <v>26</v>
      </c>
      <c r="B22" s="4"/>
      <c r="C22" s="19" t="s">
        <v>16</v>
      </c>
      <c r="D22" s="19" t="s">
        <v>16</v>
      </c>
      <c r="E22" s="19" t="s">
        <v>16</v>
      </c>
      <c r="F22" s="19" t="s">
        <v>16</v>
      </c>
    </row>
    <row r="23" spans="1:6" x14ac:dyDescent="0.35">
      <c r="A23" s="3" t="s">
        <v>27</v>
      </c>
      <c r="B23" s="4"/>
      <c r="C23" s="19" t="s">
        <v>16</v>
      </c>
      <c r="D23" s="18">
        <v>62.5</v>
      </c>
      <c r="E23" s="18">
        <v>62.5</v>
      </c>
      <c r="F23" s="18">
        <v>62.5</v>
      </c>
    </row>
    <row r="24" spans="1:6" x14ac:dyDescent="0.35">
      <c r="A24" s="3" t="s">
        <v>28</v>
      </c>
      <c r="B24" s="4"/>
      <c r="C24" s="19" t="s">
        <v>16</v>
      </c>
      <c r="D24" s="19" t="s">
        <v>16</v>
      </c>
      <c r="E24" s="19" t="s">
        <v>16</v>
      </c>
      <c r="F24" s="19" t="s">
        <v>16</v>
      </c>
    </row>
    <row r="25" spans="1:6" x14ac:dyDescent="0.35">
      <c r="A25" s="3" t="s">
        <v>29</v>
      </c>
      <c r="B25" s="4"/>
      <c r="C25" s="19" t="s">
        <v>16</v>
      </c>
      <c r="D25" s="19"/>
      <c r="E25" s="19"/>
      <c r="F25" s="19"/>
    </row>
    <row r="26" spans="1:6" x14ac:dyDescent="0.35">
      <c r="A26" s="3" t="s">
        <v>30</v>
      </c>
      <c r="B26" s="4"/>
      <c r="C26" s="18">
        <v>260</v>
      </c>
      <c r="D26" s="18">
        <v>130</v>
      </c>
      <c r="E26" s="18">
        <v>130</v>
      </c>
      <c r="F26" s="18">
        <v>130</v>
      </c>
    </row>
    <row r="27" spans="1:6" x14ac:dyDescent="0.35">
      <c r="A27" s="9" t="s">
        <v>31</v>
      </c>
      <c r="B27" s="10"/>
      <c r="C27" s="20">
        <f>SUM(C17:C26)</f>
        <v>2000.08</v>
      </c>
      <c r="D27" s="20">
        <f>SUM(D17:D26)</f>
        <v>2149.16</v>
      </c>
      <c r="E27" s="20">
        <f>SUM(E17:E26)</f>
        <v>2149.16</v>
      </c>
      <c r="F27" s="20">
        <f>SUM(F17:F26)</f>
        <v>2193.3199999999997</v>
      </c>
    </row>
    <row r="28" spans="1:6" x14ac:dyDescent="0.35">
      <c r="A28" s="3"/>
      <c r="B28" s="4"/>
      <c r="C28" s="14"/>
    </row>
    <row r="29" spans="1:6" x14ac:dyDescent="0.35">
      <c r="A29" s="9" t="s">
        <v>32</v>
      </c>
      <c r="B29" s="10"/>
      <c r="C29" s="14"/>
    </row>
    <row r="30" spans="1:6" x14ac:dyDescent="0.35">
      <c r="A30" s="21" t="s">
        <v>33</v>
      </c>
      <c r="B30" s="10"/>
      <c r="C30" s="22">
        <v>50</v>
      </c>
      <c r="D30" s="22">
        <v>50</v>
      </c>
      <c r="E30" s="22">
        <v>50</v>
      </c>
      <c r="F30" s="22">
        <v>50</v>
      </c>
    </row>
    <row r="31" spans="1:6" x14ac:dyDescent="0.35">
      <c r="A31" s="3" t="s">
        <v>34</v>
      </c>
      <c r="B31" s="4"/>
      <c r="C31" s="22">
        <v>45</v>
      </c>
      <c r="D31" s="22">
        <v>45</v>
      </c>
      <c r="E31" s="23">
        <v>45</v>
      </c>
      <c r="F31" s="22">
        <v>45</v>
      </c>
    </row>
    <row r="32" spans="1:6" x14ac:dyDescent="0.35">
      <c r="A32" s="3" t="s">
        <v>35</v>
      </c>
      <c r="B32" s="4"/>
      <c r="C32" s="22">
        <v>45</v>
      </c>
      <c r="D32" s="22">
        <v>45</v>
      </c>
      <c r="E32" s="22">
        <v>45</v>
      </c>
      <c r="F32" s="22">
        <v>45</v>
      </c>
    </row>
    <row r="33" spans="1:6" x14ac:dyDescent="0.35">
      <c r="A33" s="9" t="s">
        <v>36</v>
      </c>
      <c r="B33" s="10"/>
      <c r="C33" s="20">
        <f>SUM(C30:C32)</f>
        <v>140</v>
      </c>
      <c r="D33" s="20">
        <f>SUM(D30:D32)</f>
        <v>140</v>
      </c>
      <c r="E33" s="20">
        <f>SUM(E30:E32)</f>
        <v>140</v>
      </c>
      <c r="F33" s="20">
        <f>SUM(F30:F32)</f>
        <v>140</v>
      </c>
    </row>
    <row r="34" spans="1:6" x14ac:dyDescent="0.35">
      <c r="A34" s="3"/>
      <c r="B34" s="4"/>
      <c r="C34" s="14"/>
    </row>
    <row r="35" spans="1:6" x14ac:dyDescent="0.35">
      <c r="A35" s="9" t="s">
        <v>37</v>
      </c>
      <c r="B35" s="10"/>
      <c r="C35" s="14"/>
    </row>
    <row r="36" spans="1:6" x14ac:dyDescent="0.35">
      <c r="A36" s="3" t="s">
        <v>38</v>
      </c>
      <c r="B36" s="4"/>
      <c r="C36" s="18">
        <v>45</v>
      </c>
      <c r="D36" s="18">
        <v>45</v>
      </c>
      <c r="E36" s="18">
        <v>45</v>
      </c>
      <c r="F36" s="18">
        <v>45</v>
      </c>
    </row>
    <row r="37" spans="1:6" x14ac:dyDescent="0.35">
      <c r="A37" s="9" t="s">
        <v>39</v>
      </c>
      <c r="B37" s="10"/>
      <c r="C37" s="20">
        <f>SUM(C36:C36)</f>
        <v>45</v>
      </c>
      <c r="D37" s="20">
        <f>SUM(D36:D36)</f>
        <v>45</v>
      </c>
      <c r="E37" s="20">
        <f>SUM(E36:E36)</f>
        <v>45</v>
      </c>
      <c r="F37" s="20">
        <f>SUM(F36:F36)</f>
        <v>45</v>
      </c>
    </row>
    <row r="38" spans="1:6" x14ac:dyDescent="0.35">
      <c r="A38" s="3"/>
      <c r="B38" s="4"/>
      <c r="C38" s="14"/>
    </row>
    <row r="39" spans="1:6" x14ac:dyDescent="0.35">
      <c r="A39" s="24" t="s">
        <v>40</v>
      </c>
      <c r="B39" s="4"/>
      <c r="C39" s="14"/>
    </row>
    <row r="40" spans="1:6" x14ac:dyDescent="0.35">
      <c r="A40" s="3" t="s">
        <v>41</v>
      </c>
      <c r="B40" s="4"/>
      <c r="C40" s="18">
        <v>0</v>
      </c>
      <c r="D40" s="18">
        <v>50</v>
      </c>
      <c r="E40" s="18">
        <v>50</v>
      </c>
      <c r="F40" s="18">
        <v>50</v>
      </c>
    </row>
    <row r="41" spans="1:6" x14ac:dyDescent="0.35">
      <c r="A41" s="24" t="s">
        <v>42</v>
      </c>
      <c r="B41" s="4"/>
      <c r="C41" s="25">
        <f t="shared" ref="C41:E41" si="0">SUM(C40)</f>
        <v>0</v>
      </c>
      <c r="D41" s="25">
        <f t="shared" ref="D41" si="1">SUM(D40)</f>
        <v>50</v>
      </c>
      <c r="E41" s="25">
        <f t="shared" si="0"/>
        <v>50</v>
      </c>
      <c r="F41" s="25">
        <f t="shared" ref="F41" si="2">SUM(F40)</f>
        <v>50</v>
      </c>
    </row>
    <row r="42" spans="1:6" x14ac:dyDescent="0.35">
      <c r="A42" s="3"/>
      <c r="B42" s="4"/>
      <c r="C42" s="14"/>
    </row>
    <row r="43" spans="1:6" x14ac:dyDescent="0.35">
      <c r="A43" s="24" t="s">
        <v>43</v>
      </c>
      <c r="B43" s="4"/>
      <c r="C43" s="14"/>
    </row>
    <row r="44" spans="1:6" x14ac:dyDescent="0.35">
      <c r="A44" s="3" t="s">
        <v>44</v>
      </c>
      <c r="B44" s="4"/>
      <c r="C44" s="14" t="s">
        <v>16</v>
      </c>
      <c r="D44" s="26">
        <v>50</v>
      </c>
      <c r="E44" s="26">
        <v>50</v>
      </c>
      <c r="F44" s="26">
        <v>50</v>
      </c>
    </row>
    <row r="45" spans="1:6" x14ac:dyDescent="0.35">
      <c r="A45" s="24" t="s">
        <v>45</v>
      </c>
      <c r="B45" s="4"/>
      <c r="C45" s="27">
        <f>SUM(C44)</f>
        <v>0</v>
      </c>
      <c r="D45" s="27">
        <f>SUM(D44)</f>
        <v>50</v>
      </c>
      <c r="E45" s="27">
        <f>SUM(E44)</f>
        <v>50</v>
      </c>
      <c r="F45" s="27">
        <f>SUM(F44)</f>
        <v>50</v>
      </c>
    </row>
    <row r="46" spans="1:6" x14ac:dyDescent="0.35">
      <c r="A46" s="24"/>
      <c r="B46" s="4"/>
      <c r="C46" s="14"/>
    </row>
    <row r="47" spans="1:6" x14ac:dyDescent="0.35">
      <c r="A47" s="9" t="s">
        <v>46</v>
      </c>
      <c r="B47" s="10"/>
      <c r="C47" s="14"/>
    </row>
    <row r="48" spans="1:6" x14ac:dyDescent="0.35">
      <c r="A48" s="21" t="s">
        <v>47</v>
      </c>
      <c r="B48" s="28"/>
      <c r="C48" s="18">
        <v>86.22</v>
      </c>
      <c r="D48" s="18">
        <v>200</v>
      </c>
      <c r="E48" s="18">
        <v>520.74</v>
      </c>
      <c r="F48" s="18">
        <v>200</v>
      </c>
    </row>
    <row r="49" spans="1:6" x14ac:dyDescent="0.35">
      <c r="A49" s="21" t="s">
        <v>48</v>
      </c>
      <c r="B49" s="28"/>
      <c r="C49" s="29">
        <v>210</v>
      </c>
      <c r="D49" s="30" t="s">
        <v>16</v>
      </c>
      <c r="E49" s="30" t="s">
        <v>16</v>
      </c>
      <c r="F49" s="30" t="s">
        <v>16</v>
      </c>
    </row>
    <row r="50" spans="1:6" x14ac:dyDescent="0.35">
      <c r="A50" s="21" t="s">
        <v>49</v>
      </c>
      <c r="B50" s="28"/>
      <c r="C50" s="30" t="s">
        <v>16</v>
      </c>
      <c r="D50" s="30" t="s">
        <v>16</v>
      </c>
      <c r="E50" s="30" t="s">
        <v>16</v>
      </c>
      <c r="F50" s="30" t="s">
        <v>16</v>
      </c>
    </row>
    <row r="51" spans="1:6" x14ac:dyDescent="0.35">
      <c r="A51" s="21" t="s">
        <v>50</v>
      </c>
      <c r="B51" s="28"/>
      <c r="C51" s="30" t="s">
        <v>16</v>
      </c>
      <c r="D51" s="30" t="s">
        <v>16</v>
      </c>
      <c r="E51" s="30" t="s">
        <v>16</v>
      </c>
      <c r="F51" s="30" t="s">
        <v>16</v>
      </c>
    </row>
    <row r="52" spans="1:6" x14ac:dyDescent="0.35">
      <c r="A52" s="21" t="s">
        <v>51</v>
      </c>
      <c r="B52" s="28"/>
      <c r="C52" s="30" t="s">
        <v>16</v>
      </c>
      <c r="D52" s="30" t="s">
        <v>16</v>
      </c>
      <c r="E52" s="30">
        <v>6774</v>
      </c>
      <c r="F52" s="30" t="s">
        <v>16</v>
      </c>
    </row>
    <row r="53" spans="1:6" x14ac:dyDescent="0.35">
      <c r="A53" s="21" t="s">
        <v>52</v>
      </c>
      <c r="B53" s="28"/>
      <c r="C53" s="29">
        <v>427</v>
      </c>
      <c r="D53" s="31">
        <v>300</v>
      </c>
      <c r="E53" s="31">
        <v>300</v>
      </c>
      <c r="F53" s="31">
        <v>300</v>
      </c>
    </row>
    <row r="54" spans="1:6" x14ac:dyDescent="0.35">
      <c r="A54" s="21" t="s">
        <v>53</v>
      </c>
      <c r="B54" s="28"/>
      <c r="C54" s="30" t="s">
        <v>16</v>
      </c>
      <c r="D54" s="30" t="s">
        <v>16</v>
      </c>
      <c r="E54" s="31">
        <v>128.4</v>
      </c>
      <c r="F54" s="30" t="s">
        <v>16</v>
      </c>
    </row>
    <row r="55" spans="1:6" x14ac:dyDescent="0.35">
      <c r="A55" s="21" t="s">
        <v>54</v>
      </c>
      <c r="B55" s="28"/>
      <c r="C55" s="30" t="s">
        <v>16</v>
      </c>
      <c r="D55" s="30" t="s">
        <v>16</v>
      </c>
      <c r="E55" s="30" t="s">
        <v>16</v>
      </c>
      <c r="F55" s="30" t="s">
        <v>16</v>
      </c>
    </row>
    <row r="56" spans="1:6" x14ac:dyDescent="0.35">
      <c r="A56" s="21" t="s">
        <v>55</v>
      </c>
      <c r="B56" s="28"/>
      <c r="C56" s="30" t="s">
        <v>16</v>
      </c>
      <c r="D56" s="30" t="s">
        <v>16</v>
      </c>
      <c r="E56" s="29">
        <v>85.49</v>
      </c>
      <c r="F56" s="30" t="s">
        <v>16</v>
      </c>
    </row>
    <row r="57" spans="1:6" x14ac:dyDescent="0.35">
      <c r="A57" s="21" t="s">
        <v>56</v>
      </c>
      <c r="B57" s="28"/>
      <c r="C57" s="30">
        <v>330</v>
      </c>
      <c r="D57" s="22">
        <v>250</v>
      </c>
      <c r="E57" s="22">
        <v>238.2</v>
      </c>
      <c r="F57" s="30">
        <v>250</v>
      </c>
    </row>
    <row r="58" spans="1:6" x14ac:dyDescent="0.35">
      <c r="A58" s="21" t="s">
        <v>57</v>
      </c>
      <c r="B58" s="28"/>
      <c r="C58" s="30" t="s">
        <v>16</v>
      </c>
      <c r="D58" s="30" t="s">
        <v>16</v>
      </c>
      <c r="E58" s="30" t="s">
        <v>16</v>
      </c>
      <c r="F58" s="30" t="s">
        <v>16</v>
      </c>
    </row>
    <row r="59" spans="1:6" x14ac:dyDescent="0.35">
      <c r="A59" s="21" t="s">
        <v>58</v>
      </c>
      <c r="B59" s="28"/>
      <c r="C59" s="30"/>
      <c r="D59" s="30"/>
      <c r="E59" s="29">
        <v>238.68</v>
      </c>
      <c r="F59" s="30" t="s">
        <v>16</v>
      </c>
    </row>
    <row r="60" spans="1:6" x14ac:dyDescent="0.35">
      <c r="A60" s="21" t="s">
        <v>59</v>
      </c>
      <c r="B60" s="28"/>
      <c r="C60" s="18" t="s">
        <v>16</v>
      </c>
      <c r="D60" s="18">
        <v>500</v>
      </c>
      <c r="E60" s="18">
        <v>500</v>
      </c>
      <c r="F60" s="18">
        <v>500</v>
      </c>
    </row>
    <row r="61" spans="1:6" x14ac:dyDescent="0.35">
      <c r="A61" s="9" t="s">
        <v>60</v>
      </c>
      <c r="B61" s="10"/>
      <c r="C61" s="20">
        <f>+SUM(C48:C60)</f>
        <v>1053.22</v>
      </c>
      <c r="D61" s="20">
        <f>+SUM(D48:D60)</f>
        <v>1250</v>
      </c>
      <c r="E61" s="20">
        <f>+SUM(E48:E60)</f>
        <v>8785.5099999999984</v>
      </c>
      <c r="F61" s="20">
        <f>+SUM(F48:F60)</f>
        <v>1250</v>
      </c>
    </row>
    <row r="62" spans="1:6" x14ac:dyDescent="0.35">
      <c r="A62" s="12" t="s">
        <v>61</v>
      </c>
      <c r="B62" s="13"/>
      <c r="C62" s="32">
        <f>C27+C33+C37+C41+C45+C61</f>
        <v>3238.3</v>
      </c>
      <c r="D62" s="32">
        <f>+D27+D33+D37+D41+D45+D61</f>
        <v>3684.16</v>
      </c>
      <c r="E62" s="32">
        <f>+E27+E33+E37+E41+E45+E61</f>
        <v>11219.669999999998</v>
      </c>
      <c r="F62" s="32">
        <f>+F27+F33+F37+F41+F45+F61</f>
        <v>3728.3199999999997</v>
      </c>
    </row>
    <row r="63" spans="1:6" x14ac:dyDescent="0.35">
      <c r="A63" s="12"/>
      <c r="B63" s="13"/>
      <c r="C63" s="14"/>
      <c r="D63" s="32"/>
    </row>
    <row r="64" spans="1:6" x14ac:dyDescent="0.35">
      <c r="A64" s="12" t="s">
        <v>62</v>
      </c>
      <c r="B64" s="13"/>
      <c r="C64" s="32">
        <f>C13-C62</f>
        <v>569.69999999999982</v>
      </c>
      <c r="D64" s="32">
        <f>D13-D62</f>
        <v>515.27999999999975</v>
      </c>
      <c r="E64" s="32">
        <f>E13-E62</f>
        <v>-1410.2299999999977</v>
      </c>
      <c r="F64" s="32">
        <f>F13-F62</f>
        <v>1183.6800000000003</v>
      </c>
    </row>
    <row r="65" spans="1:6" x14ac:dyDescent="0.35">
      <c r="A65" s="12"/>
      <c r="B65" s="13"/>
      <c r="C65" s="14"/>
      <c r="D65" s="14"/>
    </row>
    <row r="66" spans="1:6" x14ac:dyDescent="0.35">
      <c r="A66" s="5" t="s">
        <v>63</v>
      </c>
      <c r="B66" s="13"/>
      <c r="C66" s="14"/>
      <c r="D66" s="32"/>
    </row>
    <row r="67" spans="1:6" x14ac:dyDescent="0.35">
      <c r="A67" s="3"/>
      <c r="B67" s="4"/>
      <c r="C67" s="14"/>
      <c r="D67" s="14"/>
    </row>
    <row r="68" spans="1:6" x14ac:dyDescent="0.35">
      <c r="A68" s="12" t="s">
        <v>64</v>
      </c>
      <c r="B68" s="13"/>
      <c r="C68" s="18">
        <v>3772.78</v>
      </c>
      <c r="D68" s="14">
        <f>C70</f>
        <v>4342.4799999999996</v>
      </c>
      <c r="E68" s="18">
        <f>D70</f>
        <v>4857.7599999999993</v>
      </c>
      <c r="F68" s="18">
        <f>E70</f>
        <v>3447.5300000000016</v>
      </c>
    </row>
    <row r="69" spans="1:6" x14ac:dyDescent="0.35">
      <c r="A69" s="3" t="s">
        <v>65</v>
      </c>
      <c r="B69" s="4"/>
      <c r="C69" s="18">
        <f>C64</f>
        <v>569.69999999999982</v>
      </c>
      <c r="D69" s="18">
        <f>D64</f>
        <v>515.27999999999975</v>
      </c>
      <c r="E69" s="18">
        <f>E64</f>
        <v>-1410.2299999999977</v>
      </c>
      <c r="F69" s="18">
        <f>F64</f>
        <v>1183.6800000000003</v>
      </c>
    </row>
    <row r="70" spans="1:6" x14ac:dyDescent="0.35">
      <c r="A70" s="12" t="s">
        <v>66</v>
      </c>
      <c r="B70" s="13"/>
      <c r="C70" s="33">
        <f t="shared" ref="C70:F70" si="3">C68+C69</f>
        <v>4342.4799999999996</v>
      </c>
      <c r="D70" s="33">
        <f t="shared" si="3"/>
        <v>4857.7599999999993</v>
      </c>
      <c r="E70" s="33">
        <f t="shared" si="3"/>
        <v>3447.5300000000016</v>
      </c>
      <c r="F70" s="33">
        <f t="shared" si="3"/>
        <v>4631.2100000000019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</dc:creator>
  <cp:lastModifiedBy>Rita</cp:lastModifiedBy>
  <dcterms:created xsi:type="dcterms:W3CDTF">2022-05-03T16:55:44Z</dcterms:created>
  <dcterms:modified xsi:type="dcterms:W3CDTF">2022-05-03T16:57:37Z</dcterms:modified>
</cp:coreProperties>
</file>